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950" tabRatio="905" activeTab="7"/>
  </bookViews>
  <sheets>
    <sheet name="HA-Ræk" sheetId="1" r:id="rId1"/>
    <sheet name="HA-Res" sheetId="2" r:id="rId2"/>
    <sheet name="HB-Ræk" sheetId="3" r:id="rId3"/>
    <sheet name="HB-Res" sheetId="4" r:id="rId4"/>
    <sheet name="HC-Ræk" sheetId="5" r:id="rId5"/>
    <sheet name="HC-Res" sheetId="6" r:id="rId6"/>
    <sheet name="HD-Ræk" sheetId="7" r:id="rId7"/>
    <sheet name="HD-Res" sheetId="8" r:id="rId8"/>
    <sheet name="DA-Ræk" sheetId="9" r:id="rId9"/>
    <sheet name="DA-Res" sheetId="10" r:id="rId10"/>
    <sheet name="Scorecard" sheetId="11" r:id="rId11"/>
    <sheet name="PLACERING" sheetId="12" r:id="rId12"/>
    <sheet name="Parametre" sheetId="13" r:id="rId13"/>
    <sheet name="Tid - Fredag" sheetId="14" r:id="rId14"/>
    <sheet name="Tid-Lørdag" sheetId="15" r:id="rId15"/>
    <sheet name="OPSLAG" sheetId="16" r:id="rId16"/>
  </sheets>
  <definedNames>
    <definedName name="_Regression_Int" localSheetId="8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ACwvu.JJ." localSheetId="10" hidden="1">'Scorecard'!$BH$1</definedName>
    <definedName name="alle">'HA-Ræk'!$L$1:$N$483</definedName>
    <definedName name="OMRÅDE">'OPSLAG'!$A$2:$H$375</definedName>
    <definedName name="ranglist">#REF!</definedName>
    <definedName name="Swvu.JJ." localSheetId="10" hidden="1">'Scorecard'!$BH$1</definedName>
    <definedName name="TOM" localSheetId="8">'DA-Ræk'!$B$4</definedName>
    <definedName name="TOM">#REF!</definedName>
    <definedName name="_xlnm.Print_Area" localSheetId="9">'DA-Res'!$A$1:$E$24</definedName>
    <definedName name="_xlnm.Print_Area" localSheetId="8">'DA-Ræk'!$A$1:$N$102</definedName>
    <definedName name="_xlnm.Print_Area" localSheetId="1">'HA-Res'!$A$1:$E$36</definedName>
    <definedName name="_xlnm.Print_Area" localSheetId="0">'HA-Ræk'!$A$1:$N$107</definedName>
    <definedName name="_xlnm.Print_Area" localSheetId="3">'HB-Res'!$A$1:$F$36</definedName>
    <definedName name="_xlnm.Print_Area" localSheetId="2">'HB-Ræk'!$A$1:$N$105</definedName>
    <definedName name="_xlnm.Print_Area" localSheetId="5">'HC-Res'!$A$1:$F$36</definedName>
    <definedName name="_xlnm.Print_Area" localSheetId="4">'HC-Ræk'!$A$1:$N$105</definedName>
    <definedName name="_xlnm.Print_Area" localSheetId="7">'HD-Res'!$A$1:$F$36</definedName>
    <definedName name="_xlnm.Print_Area" localSheetId="6">'HD-Ræk'!$A$1:$N$105</definedName>
    <definedName name="_xlnm.Print_Area" localSheetId="11">'PLACERING'!$A$1:$E$52</definedName>
    <definedName name="_xlnm.Print_Area" localSheetId="10">'Scorecard'!$B$1:$BF$40</definedName>
    <definedName name="_xlnm.Print_Area" localSheetId="13">'Tid - Fredag'!$A$1:$E$9</definedName>
    <definedName name="_xlnm.Print_Area" localSheetId="14">'Tid-Lørdag'!$A$1:$E$17</definedName>
    <definedName name="wvu.JJ." localSheetId="10" hidden="1">{TRUE,TRUE,-0.8,-17,618,397.8,FALSE,FALSE,TRUE,TRUE,0,1,59,1,24,38,23,4,TRUE,TRUE,3,TRUE,1,TRUE,50,"Swvu.JJ.","ACwvu.JJ.",#N/A,FALSE,FALSE,0.3937007874015748,0.3937007874015748,0.3937007874015748,0.3937007874015748,2,"","",TRUE,TRUE,FALSE,FALSE,1,#N/A,1,1,"=R1C2:R40C58",FALSE,#N/A,#N/A,FALSE,FALSE,FALSE,9,600,600,FALSE,FALSE,TRUE,TRUE,TRUE}</definedName>
    <definedName name="Z_B722009B_01B0_11D4_8673_00A0246433CA_.wvu.PrintArea" localSheetId="10" hidden="1">'Scorecard'!$B$1:$BF$40</definedName>
  </definedNames>
  <calcPr fullCalcOnLoad="1"/>
</workbook>
</file>

<file path=xl/sharedStrings.xml><?xml version="1.0" encoding="utf-8"?>
<sst xmlns="http://schemas.openxmlformats.org/spreadsheetml/2006/main" count="1040" uniqueCount="362">
  <si>
    <t xml:space="preserve"> </t>
  </si>
  <si>
    <t>Kvartfinaler</t>
  </si>
  <si>
    <t>Semifinaler</t>
  </si>
  <si>
    <t>Finale</t>
  </si>
  <si>
    <t>Kamp</t>
  </si>
  <si>
    <t xml:space="preserve">  3. / 4. plads</t>
  </si>
  <si>
    <t>Pladserne: 5 - 8</t>
  </si>
  <si>
    <t xml:space="preserve">  5./ 6. plads</t>
  </si>
  <si>
    <t xml:space="preserve">  7./ 8. plads</t>
  </si>
  <si>
    <t>Pladserne 9-12:</t>
  </si>
  <si>
    <t xml:space="preserve">  9./ 10. plads</t>
  </si>
  <si>
    <t xml:space="preserve">  11./ 12. plads</t>
  </si>
  <si>
    <t>Pladserne: 13 - 16</t>
  </si>
  <si>
    <t xml:space="preserve">  13./ 14. plads</t>
  </si>
  <si>
    <t xml:space="preserve">  15./ 16. plads</t>
  </si>
  <si>
    <t>Herre Mester</t>
  </si>
  <si>
    <t>Resultat</t>
  </si>
  <si>
    <t>Vinder</t>
  </si>
  <si>
    <t>Taber</t>
  </si>
  <si>
    <t>Blank</t>
  </si>
  <si>
    <t>Sæt</t>
  </si>
  <si>
    <t>Længde</t>
  </si>
  <si>
    <t>/</t>
  </si>
  <si>
    <t>1. sæt</t>
  </si>
  <si>
    <t>2. sæt</t>
  </si>
  <si>
    <t>3. sæt</t>
  </si>
  <si>
    <t>4. sæt</t>
  </si>
  <si>
    <t>5. sæt</t>
  </si>
  <si>
    <t>Sum</t>
  </si>
  <si>
    <t>-</t>
  </si>
  <si>
    <t>Herre A</t>
  </si>
  <si>
    <t>HA-01</t>
  </si>
  <si>
    <t>Bane ? / Kl. ??:??</t>
  </si>
  <si>
    <t>HA-02</t>
  </si>
  <si>
    <t>HA-03</t>
  </si>
  <si>
    <t>HA-04</t>
  </si>
  <si>
    <t>HA-05</t>
  </si>
  <si>
    <t>HA-06</t>
  </si>
  <si>
    <t>HA-07</t>
  </si>
  <si>
    <t>HA-08</t>
  </si>
  <si>
    <t>HA-09</t>
  </si>
  <si>
    <t>HA-10</t>
  </si>
  <si>
    <t>HA-11</t>
  </si>
  <si>
    <t>HA-12</t>
  </si>
  <si>
    <t>HA-13</t>
  </si>
  <si>
    <t>HA-14</t>
  </si>
  <si>
    <t>HA-15</t>
  </si>
  <si>
    <t>HA-16</t>
  </si>
  <si>
    <t>HA-17</t>
  </si>
  <si>
    <t>HA-18</t>
  </si>
  <si>
    <t>HA-19</t>
  </si>
  <si>
    <t>HA-20</t>
  </si>
  <si>
    <t>HA-21</t>
  </si>
  <si>
    <t>HA-22</t>
  </si>
  <si>
    <t>HA-23</t>
  </si>
  <si>
    <t>HA-24</t>
  </si>
  <si>
    <t>HA-25</t>
  </si>
  <si>
    <t>HA-26</t>
  </si>
  <si>
    <t>HA-27</t>
  </si>
  <si>
    <t>HA-28</t>
  </si>
  <si>
    <t>HA-29</t>
  </si>
  <si>
    <t>HA-30</t>
  </si>
  <si>
    <t>HA-31</t>
  </si>
  <si>
    <t>HA-32</t>
  </si>
  <si>
    <t>Herre B</t>
  </si>
  <si>
    <t>HB-01</t>
  </si>
  <si>
    <t>HB-02</t>
  </si>
  <si>
    <t>HB-03</t>
  </si>
  <si>
    <t>HB-04</t>
  </si>
  <si>
    <t>HB-05</t>
  </si>
  <si>
    <t>HB-06</t>
  </si>
  <si>
    <t>HB-07</t>
  </si>
  <si>
    <t>HB-08</t>
  </si>
  <si>
    <t>HB-09</t>
  </si>
  <si>
    <t>HB-10</t>
  </si>
  <si>
    <t>HB-11</t>
  </si>
  <si>
    <t>HB-12</t>
  </si>
  <si>
    <t>HB-13</t>
  </si>
  <si>
    <t>HB-14</t>
  </si>
  <si>
    <t>HB-15</t>
  </si>
  <si>
    <t>HB-16</t>
  </si>
  <si>
    <t>HB-17</t>
  </si>
  <si>
    <t>HB-18</t>
  </si>
  <si>
    <t>HB-19</t>
  </si>
  <si>
    <t>HB-20</t>
  </si>
  <si>
    <t>HB-21</t>
  </si>
  <si>
    <t>HB-22</t>
  </si>
  <si>
    <t>HB-23</t>
  </si>
  <si>
    <t>HB-24</t>
  </si>
  <si>
    <t>HB-25</t>
  </si>
  <si>
    <t>HB-26</t>
  </si>
  <si>
    <t>HB-27</t>
  </si>
  <si>
    <t>HB-28</t>
  </si>
  <si>
    <t>HB-29</t>
  </si>
  <si>
    <t>HB-30</t>
  </si>
  <si>
    <t>HB-31</t>
  </si>
  <si>
    <t>HB-32</t>
  </si>
  <si>
    <t>Herre C</t>
  </si>
  <si>
    <t>HC-01</t>
  </si>
  <si>
    <t>HC-02</t>
  </si>
  <si>
    <t>HC-03</t>
  </si>
  <si>
    <t>HC-04</t>
  </si>
  <si>
    <t>HC-05</t>
  </si>
  <si>
    <t>HC-06</t>
  </si>
  <si>
    <t>HC-07</t>
  </si>
  <si>
    <t>HC-08</t>
  </si>
  <si>
    <t>HC-09</t>
  </si>
  <si>
    <t>HC-10</t>
  </si>
  <si>
    <t>HC-11</t>
  </si>
  <si>
    <t>HC-12</t>
  </si>
  <si>
    <t>HC-13</t>
  </si>
  <si>
    <t>HC-14</t>
  </si>
  <si>
    <t>HC-15</t>
  </si>
  <si>
    <t>HC-16</t>
  </si>
  <si>
    <t>HC-17</t>
  </si>
  <si>
    <t>HC-18</t>
  </si>
  <si>
    <t>HC-19</t>
  </si>
  <si>
    <t>HC-20</t>
  </si>
  <si>
    <t>HC-21</t>
  </si>
  <si>
    <t>HC-22</t>
  </si>
  <si>
    <t>HC-23</t>
  </si>
  <si>
    <t>HC-24</t>
  </si>
  <si>
    <t>HC-25</t>
  </si>
  <si>
    <t>HC-26</t>
  </si>
  <si>
    <t>HC-27</t>
  </si>
  <si>
    <t>HC-28</t>
  </si>
  <si>
    <t>HC-29</t>
  </si>
  <si>
    <t>HC-30</t>
  </si>
  <si>
    <t>HC-31</t>
  </si>
  <si>
    <t>HC-32</t>
  </si>
  <si>
    <t>Herre D</t>
  </si>
  <si>
    <t>HD-01</t>
  </si>
  <si>
    <t>HD-02</t>
  </si>
  <si>
    <t>HD-03</t>
  </si>
  <si>
    <t>HD-04</t>
  </si>
  <si>
    <t>HD-05</t>
  </si>
  <si>
    <t>HD-06</t>
  </si>
  <si>
    <t>HD-07</t>
  </si>
  <si>
    <t>HD-08</t>
  </si>
  <si>
    <t>HD-09</t>
  </si>
  <si>
    <t>HD-10</t>
  </si>
  <si>
    <t>HD-11</t>
  </si>
  <si>
    <t>HD-12</t>
  </si>
  <si>
    <t>HD-13</t>
  </si>
  <si>
    <t>HD-14</t>
  </si>
  <si>
    <t>HD-15</t>
  </si>
  <si>
    <t>HD-16</t>
  </si>
  <si>
    <t>HD-17</t>
  </si>
  <si>
    <t>HD-18</t>
  </si>
  <si>
    <t>HD-19</t>
  </si>
  <si>
    <t>HD-20</t>
  </si>
  <si>
    <t>HD-21</t>
  </si>
  <si>
    <t>HD-22</t>
  </si>
  <si>
    <t>HD-23</t>
  </si>
  <si>
    <t>HD-24</t>
  </si>
  <si>
    <t>HD-25</t>
  </si>
  <si>
    <t>HD-26</t>
  </si>
  <si>
    <t>HD-27</t>
  </si>
  <si>
    <t>HD-28</t>
  </si>
  <si>
    <t>HD-29</t>
  </si>
  <si>
    <t>HD-30</t>
  </si>
  <si>
    <t>HD-31</t>
  </si>
  <si>
    <t>HD-32</t>
  </si>
  <si>
    <t>Dame Mester</t>
  </si>
  <si>
    <t>Dame A</t>
  </si>
  <si>
    <t>DA-01</t>
  </si>
  <si>
    <t>DA-02</t>
  </si>
  <si>
    <t>DA-03</t>
  </si>
  <si>
    <t>DA-04</t>
  </si>
  <si>
    <t>DA-05</t>
  </si>
  <si>
    <t>DA-06</t>
  </si>
  <si>
    <t>DA-07</t>
  </si>
  <si>
    <t>DA-08</t>
  </si>
  <si>
    <t>DA-09</t>
  </si>
  <si>
    <t>DA-10</t>
  </si>
  <si>
    <t>DA-11</t>
  </si>
  <si>
    <t>DA-12</t>
  </si>
  <si>
    <t>DA-13</t>
  </si>
  <si>
    <t>DA-14</t>
  </si>
  <si>
    <t>DA-15</t>
  </si>
  <si>
    <t>DA-16</t>
  </si>
  <si>
    <t>DA-17</t>
  </si>
  <si>
    <t>DA-18</t>
  </si>
  <si>
    <t>DA-19</t>
  </si>
  <si>
    <t>DA-20</t>
  </si>
  <si>
    <t>DA-21</t>
  </si>
  <si>
    <t>DA-22</t>
  </si>
  <si>
    <t>DA-23</t>
  </si>
  <si>
    <t>DA-24</t>
  </si>
  <si>
    <t>DA-25</t>
  </si>
  <si>
    <t>DA-26</t>
  </si>
  <si>
    <t>DA-27</t>
  </si>
  <si>
    <t>DA-28</t>
  </si>
  <si>
    <t>DA-29</t>
  </si>
  <si>
    <t>DA-30</t>
  </si>
  <si>
    <t>DA-31</t>
  </si>
  <si>
    <t>DA-32</t>
  </si>
  <si>
    <t>Spillere ..............:</t>
  </si>
  <si>
    <t>1.sæt</t>
  </si>
  <si>
    <t>2.sæt</t>
  </si>
  <si>
    <t>3.sæt</t>
  </si>
  <si>
    <t>4.sæt</t>
  </si>
  <si>
    <t>5.sæt</t>
  </si>
  <si>
    <t>Resultat .............:</t>
  </si>
  <si>
    <t>Vinder .....:</t>
  </si>
  <si>
    <t>Dommere ..........:</t>
  </si>
  <si>
    <t>&amp;</t>
  </si>
  <si>
    <t>1.</t>
  </si>
  <si>
    <t>sæt</t>
  </si>
  <si>
    <t>2.</t>
  </si>
  <si>
    <t>3.</t>
  </si>
  <si>
    <t>4.</t>
  </si>
  <si>
    <t>5.</t>
  </si>
  <si>
    <t>H</t>
  </si>
  <si>
    <t>V</t>
  </si>
  <si>
    <t>Pause mellem sæt:</t>
  </si>
  <si>
    <t>90 sekunder</t>
  </si>
  <si>
    <t>Eks.:</t>
  </si>
  <si>
    <t xml:space="preserve"> Michael Hansen, Slagelse</t>
  </si>
  <si>
    <t xml:space="preserve"> 9</t>
  </si>
  <si>
    <t xml:space="preserve">1 </t>
  </si>
  <si>
    <t>Opvarmning:</t>
  </si>
  <si>
    <t>2,5 min. i hver side.</t>
  </si>
  <si>
    <t xml:space="preserve"> Michael Hansen, OSC</t>
  </si>
  <si>
    <t>Søren Nørgård, Amager (2)</t>
  </si>
  <si>
    <t>Morten Kristensen, Hørning (1)</t>
  </si>
  <si>
    <t>Søren vinder 2 ud af 3 kampe</t>
  </si>
  <si>
    <t>3-1 og 3-2</t>
  </si>
  <si>
    <t>Turneringsnavn:</t>
  </si>
  <si>
    <t>Klubnavn:</t>
  </si>
  <si>
    <t>Afsat kamplængde</t>
  </si>
  <si>
    <t>RÆKKE</t>
  </si>
  <si>
    <t>SPILLERE</t>
  </si>
  <si>
    <t>RESULTAT</t>
  </si>
  <si>
    <t>VINDER</t>
  </si>
  <si>
    <t>TABER</t>
  </si>
  <si>
    <t>DA-33</t>
  </si>
  <si>
    <t>DB-33</t>
  </si>
  <si>
    <t>DC-33</t>
  </si>
  <si>
    <t>DM-33</t>
  </si>
  <si>
    <t>HA-33</t>
  </si>
  <si>
    <t>HB-33</t>
  </si>
  <si>
    <t>HC-33</t>
  </si>
  <si>
    <t>HD-33</t>
  </si>
  <si>
    <t>HE-33</t>
  </si>
  <si>
    <t>HF-33</t>
  </si>
  <si>
    <t>ZZ-33</t>
  </si>
  <si>
    <t>CC Plast Cup</t>
  </si>
  <si>
    <t>Helsinge Squash Klub</t>
  </si>
  <si>
    <t>11/0 11/0 11/0</t>
  </si>
  <si>
    <t>Bye</t>
  </si>
  <si>
    <t>0/11 0/11 0/11</t>
  </si>
  <si>
    <t>DA kval 1</t>
  </si>
  <si>
    <t>DA kval 2</t>
  </si>
  <si>
    <t>HE-1</t>
  </si>
  <si>
    <t>HE-2</t>
  </si>
  <si>
    <t>HE-3</t>
  </si>
  <si>
    <t>HE-4</t>
  </si>
  <si>
    <t>Karina Pilak</t>
  </si>
  <si>
    <t>Eve Alonso</t>
  </si>
  <si>
    <t>Maria Borgen</t>
  </si>
  <si>
    <t>Tine Eldrup</t>
  </si>
  <si>
    <t>Lise Aagensen</t>
  </si>
  <si>
    <t>Eva Christensen</t>
  </si>
  <si>
    <t>Mike Off</t>
  </si>
  <si>
    <t>Peter Stummann</t>
  </si>
  <si>
    <t>Jens Bakke</t>
  </si>
  <si>
    <t>Rune Sørensen</t>
  </si>
  <si>
    <t>Martin Groth</t>
  </si>
  <si>
    <t>Jes Nyhegn</t>
  </si>
  <si>
    <t>Christian Steffensen</t>
  </si>
  <si>
    <t>Brian Felde</t>
  </si>
  <si>
    <t>Simon Wager</t>
  </si>
  <si>
    <t>Rasmus Krog Pedersen</t>
  </si>
  <si>
    <t>Jan Demant</t>
  </si>
  <si>
    <t>Rasmus Trøst</t>
  </si>
  <si>
    <t>11/4 11/4 11/3</t>
  </si>
  <si>
    <t>Nikolaj Nordfang</t>
  </si>
  <si>
    <t>Peter Koch</t>
  </si>
  <si>
    <t>11/7 12/10 11/7</t>
  </si>
  <si>
    <t>Maria Benevente</t>
  </si>
  <si>
    <t>Maria Helt</t>
  </si>
  <si>
    <t>Ask Frellesvig</t>
  </si>
  <si>
    <t>Torben Vogt</t>
  </si>
  <si>
    <t>Jacob Madsen</t>
  </si>
  <si>
    <t>Lars Sletten</t>
  </si>
  <si>
    <t>Flemming Petersen</t>
  </si>
  <si>
    <t>Jens Løppenthein</t>
  </si>
  <si>
    <t>11/9 11/5 11/7</t>
  </si>
  <si>
    <t>11/4 11/8 12/10</t>
  </si>
  <si>
    <t>4/11 8/11 10/12</t>
  </si>
  <si>
    <t>Marko Fillipovic</t>
  </si>
  <si>
    <t>Tommy Møllenberg</t>
  </si>
  <si>
    <t>Casper Kendra</t>
  </si>
  <si>
    <t>Peter Christoffersen</t>
  </si>
  <si>
    <t>Kasper Bertelsen</t>
  </si>
  <si>
    <t>Emil Vogt</t>
  </si>
  <si>
    <t>HE-5</t>
  </si>
  <si>
    <t>HE-6</t>
  </si>
  <si>
    <t>HE-7</t>
  </si>
  <si>
    <t>HE-8</t>
  </si>
  <si>
    <t>Jørn Karlsen</t>
  </si>
  <si>
    <t>Jan Borgen</t>
  </si>
  <si>
    <t>Anders Hørdum</t>
  </si>
  <si>
    <t>Adam Auken</t>
  </si>
  <si>
    <t>Henrik Mølgaard</t>
  </si>
  <si>
    <t>Thierry Bellier</t>
  </si>
  <si>
    <t>11/4 11/8 11/9</t>
  </si>
  <si>
    <t>7/11 11/8 8/11 6/11</t>
  </si>
  <si>
    <t>11/3 13/15 11/9 11/8</t>
  </si>
  <si>
    <t>12/10 12/10 10/12 6/11</t>
  </si>
  <si>
    <t>3/11 11/6 11/6 9/11 5/11</t>
  </si>
  <si>
    <t>11/5 10/12 14/12 11/5</t>
  </si>
  <si>
    <t>13/11 11/6 11/5</t>
  </si>
  <si>
    <t>11/4 8/11 11/9 3/11 10/12</t>
  </si>
  <si>
    <t>11/7 11/8 8/11 11/3</t>
  </si>
  <si>
    <t>11/8 11/9 2/11 5/11 11/8</t>
  </si>
  <si>
    <t>6/11 2/11 8/11</t>
  </si>
  <si>
    <t>11/7 11/7 11/4</t>
  </si>
  <si>
    <t>5/11 4/11 3/11</t>
  </si>
  <si>
    <t>11/5 11/8 11/5</t>
  </si>
  <si>
    <t>11/2 11/7 8/11 11/8</t>
  </si>
  <si>
    <t>10/12 13/11 0/11 9/11</t>
  </si>
  <si>
    <t>11/4 11/4 11/8</t>
  </si>
  <si>
    <t>11/5 11/5 11/8</t>
  </si>
  <si>
    <t>11/2 11/9 14/12</t>
  </si>
  <si>
    <t>16</t>
  </si>
  <si>
    <t>9/11 11/5 11/8 7/11 12/10</t>
  </si>
  <si>
    <t>11/7 13/11 11/9</t>
  </si>
  <si>
    <t>11/4 11/2 3/11 10/12 6/11</t>
  </si>
  <si>
    <t>11/3 7/11 15/13 11/9</t>
  </si>
  <si>
    <t>HC-</t>
  </si>
  <si>
    <t>8/11 5/11 11/8 13/15</t>
  </si>
  <si>
    <t>5/11 11/8 6/11 7/11</t>
  </si>
  <si>
    <t>14/16 8/11 6/11</t>
  </si>
  <si>
    <t>11/6 11/8 11/3</t>
  </si>
  <si>
    <t>5/11 7/11 3/11</t>
  </si>
  <si>
    <t>8/11 8/11 11/13</t>
  </si>
  <si>
    <t>9/11 7/11 9/11</t>
  </si>
  <si>
    <t>11/2 11/9 11/5</t>
  </si>
  <si>
    <t>11/3 11/7 9/11 11/1</t>
  </si>
  <si>
    <t>11/8 11/7 13/11</t>
  </si>
  <si>
    <t>8/11 7/11 3/11</t>
  </si>
  <si>
    <t>11/6 11/1 11/6</t>
  </si>
  <si>
    <t>8/11 9/11 11/7 6/11</t>
  </si>
  <si>
    <t>4/11 11/6 6/11 6/11</t>
  </si>
  <si>
    <t>5/11 14/16 3/11</t>
  </si>
  <si>
    <t>12/10 11/7 11/7</t>
  </si>
  <si>
    <t>7/11 12/14 11/7 7/11</t>
  </si>
  <si>
    <t>9/11 11/5 7/11 11/8 7/11</t>
  </si>
  <si>
    <t>11/6 9/11 12/14 6/11</t>
  </si>
  <si>
    <t>9/11 4/11 11/5 11/3 11/9</t>
  </si>
  <si>
    <t>11/6 4/11 11/9 11/13 12/10</t>
  </si>
  <si>
    <t>11/8 17/15 11/6</t>
  </si>
  <si>
    <t>11/7 11/5 11/7</t>
  </si>
  <si>
    <t>7/11 9/11 10/12</t>
  </si>
  <si>
    <t>11/7 6/11 11/8 8/11 5/11</t>
  </si>
  <si>
    <t>8/11 9/11 11/6 11/7 5/11</t>
  </si>
  <si>
    <t>11/5 10/12 8/11 13/11 11/7</t>
  </si>
  <si>
    <t>11/6 8/11 11/9 9/11 11/5</t>
  </si>
  <si>
    <t>3/11 10/12 6/11</t>
  </si>
  <si>
    <t>6/11 7/11 4/11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</si>
</sst>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0"/>
    <numFmt numFmtId="183" formatCode="hh\:mm"/>
    <numFmt numFmtId="184" formatCode="General_)"/>
    <numFmt numFmtId="185" formatCode="0#"/>
    <numFmt numFmtId="186" formatCode="dd/mm/yy"/>
  </numFmts>
  <fonts count="7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sz val="12"/>
      <color indexed="9"/>
      <name val="Arial"/>
      <family val="0"/>
    </font>
    <font>
      <sz val="9"/>
      <name val="Arial Narrow"/>
      <family val="0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b/>
      <sz val="28"/>
      <name val="Hobo BT"/>
      <family val="0"/>
    </font>
    <font>
      <b/>
      <sz val="28"/>
      <name val="Arial Narrow"/>
      <family val="2"/>
    </font>
    <font>
      <sz val="28"/>
      <name val="ProseAntique"/>
      <family val="0"/>
    </font>
    <font>
      <sz val="28"/>
      <name val="Gill Sans Ultra Bold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28"/>
      <name val="Arial"/>
      <family val="0"/>
    </font>
    <font>
      <b/>
      <sz val="22"/>
      <name val="Arial"/>
      <family val="0"/>
    </font>
    <font>
      <b/>
      <sz val="12"/>
      <color indexed="9"/>
      <name val="Arial"/>
      <family val="2"/>
    </font>
    <font>
      <i/>
      <sz val="10"/>
      <name val="Arial"/>
      <family val="0"/>
    </font>
    <font>
      <sz val="24"/>
      <name val="Arial"/>
      <family val="2"/>
    </font>
    <font>
      <b/>
      <i/>
      <u val="single"/>
      <sz val="22"/>
      <name val="Castellar"/>
      <family val="1"/>
    </font>
    <font>
      <b/>
      <u val="single"/>
      <sz val="26"/>
      <name val="FrizQuadrata BT"/>
      <family val="0"/>
    </font>
    <font>
      <b/>
      <sz val="12"/>
      <name val="FrizQuadrata BT"/>
      <family val="0"/>
    </font>
    <font>
      <b/>
      <u val="single"/>
      <sz val="12"/>
      <name val="FrizQuadrata BT"/>
      <family val="0"/>
    </font>
    <font>
      <sz val="40"/>
      <name val="Hobo BT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3" borderId="2" applyNumberFormat="0" applyAlignment="0" applyProtection="0"/>
    <xf numFmtId="0" fontId="64" fillId="24" borderId="3" applyNumberFormat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65" fillId="31" borderId="0" applyNumberFormat="0" applyBorder="0" applyAlignment="0" applyProtection="0"/>
    <xf numFmtId="184" fontId="16" fillId="0" borderId="0">
      <alignment horizontal="right"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0" fontId="5" fillId="0" borderId="24" xfId="0" applyNumberFormat="1" applyFont="1" applyBorder="1" applyAlignment="1" quotePrefix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0" fontId="5" fillId="0" borderId="0" xfId="0" applyNumberFormat="1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20" fontId="1" fillId="0" borderId="0" xfId="0" applyNumberFormat="1" applyFont="1" applyAlignment="1">
      <alignment horizontal="left" vertical="center"/>
    </xf>
    <xf numFmtId="20" fontId="13" fillId="0" borderId="37" xfId="0" applyNumberFormat="1" applyFont="1" applyBorder="1" applyAlignment="1">
      <alignment horizontal="left"/>
    </xf>
    <xf numFmtId="0" fontId="13" fillId="0" borderId="37" xfId="0" applyFont="1" applyBorder="1" applyAlignment="1">
      <alignment horizontal="center" vertical="center"/>
    </xf>
    <xf numFmtId="20" fontId="13" fillId="0" borderId="38" xfId="0" applyNumberFormat="1" applyFont="1" applyBorder="1" applyAlignment="1">
      <alignment horizontal="center" vertical="center"/>
    </xf>
    <xf numFmtId="20" fontId="13" fillId="0" borderId="3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2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0" fontId="1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184" fontId="17" fillId="0" borderId="0" xfId="55" applyFont="1" applyAlignment="1">
      <alignment horizontal="centerContinuous"/>
      <protection/>
    </xf>
    <xf numFmtId="184" fontId="18" fillId="0" borderId="0" xfId="55" applyFont="1" applyAlignment="1">
      <alignment horizontal="centerContinuous"/>
      <protection/>
    </xf>
    <xf numFmtId="184" fontId="20" fillId="0" borderId="0" xfId="55" applyFont="1">
      <alignment horizontal="right"/>
      <protection/>
    </xf>
    <xf numFmtId="184" fontId="16" fillId="0" borderId="0" xfId="55" applyFont="1">
      <alignment horizontal="right"/>
      <protection/>
    </xf>
    <xf numFmtId="184" fontId="21" fillId="0" borderId="0" xfId="55" applyFont="1">
      <alignment horizontal="right"/>
      <protection/>
    </xf>
    <xf numFmtId="184" fontId="16" fillId="0" borderId="0" xfId="55">
      <alignment horizontal="right"/>
      <protection/>
    </xf>
    <xf numFmtId="184" fontId="21" fillId="0" borderId="0" xfId="55" applyFont="1" applyAlignment="1">
      <alignment/>
      <protection/>
    </xf>
    <xf numFmtId="184" fontId="22" fillId="0" borderId="0" xfId="55" applyFont="1" applyAlignment="1" applyProtection="1">
      <alignment horizontal="center"/>
      <protection/>
    </xf>
    <xf numFmtId="184" fontId="22" fillId="0" borderId="0" xfId="55" applyFont="1">
      <alignment horizontal="right"/>
      <protection/>
    </xf>
    <xf numFmtId="184" fontId="22" fillId="0" borderId="0" xfId="55" applyFont="1" applyAlignment="1">
      <alignment/>
      <protection/>
    </xf>
    <xf numFmtId="184" fontId="16" fillId="0" borderId="0" xfId="55" applyFont="1" applyAlignment="1">
      <alignment horizontal="left"/>
      <protection/>
    </xf>
    <xf numFmtId="184" fontId="16" fillId="0" borderId="0" xfId="55" applyAlignment="1">
      <alignment horizontal="left"/>
      <protection/>
    </xf>
    <xf numFmtId="184" fontId="21" fillId="0" borderId="0" xfId="55" applyFont="1" applyAlignment="1" applyProtection="1">
      <alignment horizontal="right"/>
      <protection/>
    </xf>
    <xf numFmtId="184" fontId="21" fillId="0" borderId="42" xfId="55" applyFont="1" applyBorder="1" applyAlignment="1" applyProtection="1">
      <alignment horizontal="center"/>
      <protection/>
    </xf>
    <xf numFmtId="184" fontId="21" fillId="0" borderId="43" xfId="55" applyFont="1" applyBorder="1" applyAlignment="1" applyProtection="1">
      <alignment horizontal="left"/>
      <protection/>
    </xf>
    <xf numFmtId="184" fontId="21" fillId="0" borderId="44" xfId="55" applyFont="1" applyBorder="1" applyAlignment="1" applyProtection="1">
      <alignment horizontal="center"/>
      <protection/>
    </xf>
    <xf numFmtId="184" fontId="21" fillId="0" borderId="45" xfId="55" applyFont="1" applyBorder="1" applyAlignment="1" applyProtection="1">
      <alignment horizontal="left"/>
      <protection/>
    </xf>
    <xf numFmtId="184" fontId="21" fillId="0" borderId="46" xfId="55" applyFont="1" applyBorder="1">
      <alignment horizontal="right"/>
      <protection/>
    </xf>
    <xf numFmtId="184" fontId="21" fillId="0" borderId="47" xfId="55" applyFont="1" applyBorder="1">
      <alignment horizontal="right"/>
      <protection/>
    </xf>
    <xf numFmtId="184" fontId="21" fillId="0" borderId="48" xfId="55" applyFont="1" applyBorder="1">
      <alignment horizontal="right"/>
      <protection/>
    </xf>
    <xf numFmtId="184" fontId="21" fillId="0" borderId="0" xfId="55" applyFont="1" applyBorder="1">
      <alignment horizontal="right"/>
      <protection/>
    </xf>
    <xf numFmtId="184" fontId="21" fillId="0" borderId="49" xfId="55" applyFont="1" applyBorder="1">
      <alignment horizontal="right"/>
      <protection/>
    </xf>
    <xf numFmtId="184" fontId="21" fillId="0" borderId="50" xfId="55" applyFont="1" applyBorder="1">
      <alignment horizontal="right"/>
      <protection/>
    </xf>
    <xf numFmtId="184" fontId="21" fillId="0" borderId="51" xfId="55" applyFont="1" applyBorder="1">
      <alignment horizontal="right"/>
      <protection/>
    </xf>
    <xf numFmtId="184" fontId="7" fillId="0" borderId="0" xfId="55" applyFont="1">
      <alignment horizontal="right"/>
      <protection/>
    </xf>
    <xf numFmtId="184" fontId="21" fillId="0" borderId="0" xfId="55" applyFont="1" applyAlignment="1" applyProtection="1">
      <alignment horizontal="left"/>
      <protection/>
    </xf>
    <xf numFmtId="184" fontId="8" fillId="0" borderId="0" xfId="55" applyFont="1" applyBorder="1" applyAlignment="1" applyProtection="1">
      <alignment horizontal="left"/>
      <protection/>
    </xf>
    <xf numFmtId="184" fontId="8" fillId="0" borderId="0" xfId="55" applyFont="1" applyAlignment="1">
      <alignment horizontal="left"/>
      <protection/>
    </xf>
    <xf numFmtId="184" fontId="8" fillId="0" borderId="0" xfId="55" applyFont="1" applyAlignment="1" applyProtection="1">
      <alignment horizontal="left"/>
      <protection/>
    </xf>
    <xf numFmtId="184" fontId="23" fillId="0" borderId="0" xfId="55" applyFont="1">
      <alignment horizontal="right"/>
      <protection/>
    </xf>
    <xf numFmtId="184" fontId="24" fillId="0" borderId="0" xfId="55" applyFont="1">
      <alignment horizontal="right"/>
      <protection/>
    </xf>
    <xf numFmtId="184" fontId="25" fillId="0" borderId="0" xfId="55" applyFont="1">
      <alignment horizontal="right"/>
      <protection/>
    </xf>
    <xf numFmtId="184" fontId="26" fillId="0" borderId="0" xfId="55" applyFont="1">
      <alignment horizontal="right"/>
      <protection/>
    </xf>
    <xf numFmtId="184" fontId="27" fillId="0" borderId="0" xfId="54" applyFont="1" applyAlignment="1" applyProtection="1">
      <alignment horizontal="left"/>
      <protection/>
    </xf>
    <xf numFmtId="184" fontId="16" fillId="0" borderId="0" xfId="54" applyAlignment="1">
      <alignment horizontal="left"/>
      <protection/>
    </xf>
    <xf numFmtId="184" fontId="16" fillId="0" borderId="0" xfId="54">
      <alignment horizontal="right"/>
      <protection/>
    </xf>
    <xf numFmtId="184" fontId="16" fillId="0" borderId="0" xfId="54" applyAlignment="1">
      <alignment horizontal="center"/>
      <protection/>
    </xf>
    <xf numFmtId="184" fontId="4" fillId="0" borderId="0" xfId="54" applyFont="1" applyAlignment="1">
      <alignment horizontal="center"/>
      <protection/>
    </xf>
    <xf numFmtId="184" fontId="4" fillId="0" borderId="0" xfId="54" applyFont="1">
      <alignment horizontal="right"/>
      <protection/>
    </xf>
    <xf numFmtId="184" fontId="16" fillId="0" borderId="0" xfId="54" applyAlignment="1" applyProtection="1">
      <alignment horizontal="left"/>
      <protection/>
    </xf>
    <xf numFmtId="185" fontId="4" fillId="0" borderId="0" xfId="54" applyNumberFormat="1" applyFont="1" applyAlignment="1">
      <alignment horizontal="left"/>
      <protection/>
    </xf>
    <xf numFmtId="184" fontId="9" fillId="0" borderId="0" xfId="54" applyFont="1" applyAlignment="1" applyProtection="1">
      <alignment horizontal="left"/>
      <protection/>
    </xf>
    <xf numFmtId="184" fontId="1" fillId="0" borderId="0" xfId="54" applyFont="1">
      <alignment horizontal="right"/>
      <protection/>
    </xf>
    <xf numFmtId="184" fontId="28" fillId="0" borderId="0" xfId="54" applyFont="1" applyAlignment="1">
      <alignment horizontal="left"/>
      <protection/>
    </xf>
    <xf numFmtId="184" fontId="28" fillId="0" borderId="0" xfId="54" applyFont="1" applyAlignment="1" applyProtection="1">
      <alignment horizontal="left"/>
      <protection/>
    </xf>
    <xf numFmtId="184" fontId="13" fillId="0" borderId="0" xfId="54" applyFont="1" applyAlignment="1" applyProtection="1">
      <alignment horizontal="centerContinuous"/>
      <protection/>
    </xf>
    <xf numFmtId="184" fontId="16" fillId="0" borderId="0" xfId="54" applyAlignment="1">
      <alignment horizontal="centerContinuous"/>
      <protection/>
    </xf>
    <xf numFmtId="184" fontId="4" fillId="0" borderId="0" xfId="54" applyFont="1" applyAlignment="1">
      <alignment horizontal="left"/>
      <protection/>
    </xf>
    <xf numFmtId="184" fontId="16" fillId="0" borderId="0" xfId="54" applyAlignment="1" quotePrefix="1">
      <alignment horizontal="center"/>
      <protection/>
    </xf>
    <xf numFmtId="184" fontId="4" fillId="0" borderId="0" xfId="54" applyFont="1" applyAlignment="1">
      <alignment horizontal="centerContinuous"/>
      <protection/>
    </xf>
    <xf numFmtId="184" fontId="4" fillId="0" borderId="0" xfId="54" applyFont="1" applyAlignment="1" applyProtection="1">
      <alignment horizontal="left"/>
      <protection/>
    </xf>
    <xf numFmtId="185" fontId="4" fillId="0" borderId="0" xfId="54" applyNumberFormat="1" applyFont="1" applyAlignment="1" quotePrefix="1">
      <alignment horizontal="left"/>
      <protection/>
    </xf>
    <xf numFmtId="185" fontId="4" fillId="0" borderId="18" xfId="54" applyNumberFormat="1" applyFont="1" applyBorder="1" applyAlignment="1" quotePrefix="1">
      <alignment horizontal="left"/>
      <protection/>
    </xf>
    <xf numFmtId="184" fontId="4" fillId="0" borderId="18" xfId="54" applyFont="1" applyBorder="1" applyAlignment="1" applyProtection="1">
      <alignment horizontal="left"/>
      <protection/>
    </xf>
    <xf numFmtId="184" fontId="18" fillId="0" borderId="0" xfId="53" applyFont="1" applyAlignment="1">
      <alignment horizontal="centerContinuous"/>
      <protection/>
    </xf>
    <xf numFmtId="184" fontId="19" fillId="0" borderId="0" xfId="53" applyFont="1">
      <alignment horizontal="right"/>
      <protection/>
    </xf>
    <xf numFmtId="184" fontId="19" fillId="0" borderId="0" xfId="53" applyFont="1" applyAlignment="1">
      <alignment horizontal="left"/>
      <protection/>
    </xf>
    <xf numFmtId="184" fontId="21" fillId="0" borderId="43" xfId="53" applyFont="1" applyBorder="1" applyAlignment="1" applyProtection="1">
      <alignment horizontal="left"/>
      <protection/>
    </xf>
    <xf numFmtId="184" fontId="21" fillId="0" borderId="45" xfId="53" applyFont="1" applyBorder="1" applyAlignment="1" applyProtection="1">
      <alignment horizontal="left"/>
      <protection/>
    </xf>
    <xf numFmtId="184" fontId="16" fillId="0" borderId="0" xfId="53" applyFont="1" applyAlignment="1">
      <alignment horizontal="left"/>
      <protection/>
    </xf>
    <xf numFmtId="184" fontId="4" fillId="0" borderId="0" xfId="55" applyFont="1" applyBorder="1" applyAlignment="1">
      <alignment horizontal="left"/>
      <protection/>
    </xf>
    <xf numFmtId="184" fontId="7" fillId="0" borderId="0" xfId="55" applyFont="1" applyAlignment="1">
      <alignment horizontal="left"/>
      <protection/>
    </xf>
    <xf numFmtId="184" fontId="21" fillId="34" borderId="42" xfId="55" applyFont="1" applyFill="1" applyBorder="1" applyAlignment="1" applyProtection="1">
      <alignment horizontal="center"/>
      <protection/>
    </xf>
    <xf numFmtId="184" fontId="21" fillId="34" borderId="44" xfId="55" applyFont="1" applyFill="1" applyBorder="1" applyAlignment="1" applyProtection="1">
      <alignment horizontal="center"/>
      <protection/>
    </xf>
    <xf numFmtId="184" fontId="4" fillId="0" borderId="0" xfId="55" applyFont="1" applyAlignment="1">
      <alignment horizontal="left"/>
      <protection/>
    </xf>
    <xf numFmtId="184" fontId="17" fillId="0" borderId="0" xfId="52" applyFont="1" applyAlignment="1">
      <alignment horizontal="centerContinuous"/>
      <protection/>
    </xf>
    <xf numFmtId="184" fontId="18" fillId="0" borderId="0" xfId="52" applyFont="1" applyAlignment="1">
      <alignment horizontal="centerContinuous"/>
      <protection/>
    </xf>
    <xf numFmtId="184" fontId="20" fillId="0" borderId="0" xfId="52" applyFont="1">
      <alignment horizontal="right"/>
      <protection/>
    </xf>
    <xf numFmtId="184" fontId="16" fillId="0" borderId="0" xfId="52" applyFont="1">
      <alignment horizontal="right"/>
      <protection/>
    </xf>
    <xf numFmtId="184" fontId="21" fillId="0" borderId="0" xfId="52" applyFont="1">
      <alignment horizontal="right"/>
      <protection/>
    </xf>
    <xf numFmtId="184" fontId="16" fillId="0" borderId="0" xfId="52">
      <alignment horizontal="right"/>
      <protection/>
    </xf>
    <xf numFmtId="184" fontId="21" fillId="0" borderId="0" xfId="52" applyFont="1" applyAlignment="1">
      <alignment/>
      <protection/>
    </xf>
    <xf numFmtId="184" fontId="22" fillId="0" borderId="0" xfId="52" applyFont="1" applyAlignment="1" applyProtection="1">
      <alignment horizontal="center"/>
      <protection/>
    </xf>
    <xf numFmtId="184" fontId="22" fillId="0" borderId="0" xfId="52" applyFont="1">
      <alignment horizontal="right"/>
      <protection/>
    </xf>
    <xf numFmtId="184" fontId="22" fillId="0" borderId="0" xfId="52" applyFont="1" applyAlignment="1">
      <alignment/>
      <protection/>
    </xf>
    <xf numFmtId="184" fontId="16" fillId="0" borderId="0" xfId="52" applyFont="1" applyAlignment="1">
      <alignment horizontal="left"/>
      <protection/>
    </xf>
    <xf numFmtId="184" fontId="7" fillId="0" borderId="0" xfId="52" applyFont="1" applyAlignment="1">
      <alignment horizontal="left"/>
      <protection/>
    </xf>
    <xf numFmtId="184" fontId="21" fillId="0" borderId="0" xfId="52" applyFont="1" applyAlignment="1" applyProtection="1">
      <alignment horizontal="right"/>
      <protection/>
    </xf>
    <xf numFmtId="184" fontId="21" fillId="0" borderId="42" xfId="52" applyFont="1" applyBorder="1" applyAlignment="1" applyProtection="1">
      <alignment horizontal="center"/>
      <protection/>
    </xf>
    <xf numFmtId="184" fontId="21" fillId="0" borderId="43" xfId="52" applyFont="1" applyBorder="1" applyAlignment="1" applyProtection="1">
      <alignment horizontal="left"/>
      <protection/>
    </xf>
    <xf numFmtId="184" fontId="21" fillId="0" borderId="44" xfId="52" applyFont="1" applyBorder="1" applyAlignment="1" applyProtection="1">
      <alignment horizontal="center"/>
      <protection/>
    </xf>
    <xf numFmtId="184" fontId="21" fillId="0" borderId="45" xfId="52" applyFont="1" applyBorder="1" applyAlignment="1" applyProtection="1">
      <alignment horizontal="left"/>
      <protection/>
    </xf>
    <xf numFmtId="184" fontId="21" fillId="0" borderId="46" xfId="52" applyFont="1" applyBorder="1">
      <alignment horizontal="right"/>
      <protection/>
    </xf>
    <xf numFmtId="184" fontId="21" fillId="0" borderId="47" xfId="52" applyFont="1" applyBorder="1">
      <alignment horizontal="right"/>
      <protection/>
    </xf>
    <xf numFmtId="184" fontId="21" fillId="0" borderId="48" xfId="52" applyFont="1" applyBorder="1">
      <alignment horizontal="right"/>
      <protection/>
    </xf>
    <xf numFmtId="184" fontId="21" fillId="0" borderId="0" xfId="52" applyFont="1" applyBorder="1">
      <alignment horizontal="right"/>
      <protection/>
    </xf>
    <xf numFmtId="184" fontId="21" fillId="0" borderId="49" xfId="52" applyFont="1" applyBorder="1">
      <alignment horizontal="right"/>
      <protection/>
    </xf>
    <xf numFmtId="184" fontId="21" fillId="0" borderId="50" xfId="52" applyFont="1" applyBorder="1">
      <alignment horizontal="right"/>
      <protection/>
    </xf>
    <xf numFmtId="184" fontId="21" fillId="0" borderId="51" xfId="52" applyFont="1" applyBorder="1">
      <alignment horizontal="right"/>
      <protection/>
    </xf>
    <xf numFmtId="184" fontId="7" fillId="0" borderId="0" xfId="52" applyFont="1">
      <alignment horizontal="right"/>
      <protection/>
    </xf>
    <xf numFmtId="184" fontId="21" fillId="0" borderId="0" xfId="52" applyFont="1" applyAlignment="1" applyProtection="1">
      <alignment horizontal="left"/>
      <protection/>
    </xf>
    <xf numFmtId="184" fontId="8" fillId="0" borderId="0" xfId="52" applyFont="1" applyBorder="1" applyAlignment="1" applyProtection="1">
      <alignment horizontal="left"/>
      <protection/>
    </xf>
    <xf numFmtId="184" fontId="8" fillId="0" borderId="0" xfId="52" applyFont="1" applyAlignment="1">
      <alignment horizontal="left"/>
      <protection/>
    </xf>
    <xf numFmtId="184" fontId="8" fillId="0" borderId="0" xfId="52" applyFont="1" applyAlignment="1" applyProtection="1">
      <alignment horizontal="left"/>
      <protection/>
    </xf>
    <xf numFmtId="184" fontId="23" fillId="0" borderId="0" xfId="52" applyFont="1">
      <alignment horizontal="right"/>
      <protection/>
    </xf>
    <xf numFmtId="184" fontId="24" fillId="0" borderId="0" xfId="52" applyFont="1">
      <alignment horizontal="right"/>
      <protection/>
    </xf>
    <xf numFmtId="184" fontId="25" fillId="0" borderId="0" xfId="52" applyFont="1">
      <alignment horizontal="right"/>
      <protection/>
    </xf>
    <xf numFmtId="184" fontId="26" fillId="0" borderId="0" xfId="52" applyFont="1">
      <alignment horizontal="right"/>
      <protection/>
    </xf>
    <xf numFmtId="184" fontId="27" fillId="0" borderId="0" xfId="51" applyFont="1" applyAlignment="1" applyProtection="1">
      <alignment horizontal="left"/>
      <protection/>
    </xf>
    <xf numFmtId="184" fontId="16" fillId="0" borderId="0" xfId="51" applyAlignment="1">
      <alignment horizontal="left"/>
      <protection/>
    </xf>
    <xf numFmtId="184" fontId="16" fillId="0" borderId="0" xfId="51">
      <alignment horizontal="right"/>
      <protection/>
    </xf>
    <xf numFmtId="184" fontId="16" fillId="0" borderId="0" xfId="51" applyAlignment="1">
      <alignment horizontal="center"/>
      <protection/>
    </xf>
    <xf numFmtId="184" fontId="4" fillId="0" borderId="0" xfId="51" applyFont="1" applyAlignment="1">
      <alignment horizontal="center"/>
      <protection/>
    </xf>
    <xf numFmtId="184" fontId="4" fillId="0" borderId="0" xfId="51" applyFont="1">
      <alignment horizontal="right"/>
      <protection/>
    </xf>
    <xf numFmtId="184" fontId="16" fillId="0" borderId="0" xfId="51" applyAlignment="1" applyProtection="1">
      <alignment horizontal="left"/>
      <protection/>
    </xf>
    <xf numFmtId="185" fontId="4" fillId="0" borderId="0" xfId="51" applyNumberFormat="1" applyFont="1" applyAlignment="1">
      <alignment horizontal="left"/>
      <protection/>
    </xf>
    <xf numFmtId="184" fontId="9" fillId="0" borderId="0" xfId="51" applyFont="1" applyAlignment="1" applyProtection="1">
      <alignment horizontal="left"/>
      <protection/>
    </xf>
    <xf numFmtId="184" fontId="1" fillId="0" borderId="0" xfId="51" applyFont="1">
      <alignment horizontal="right"/>
      <protection/>
    </xf>
    <xf numFmtId="184" fontId="28" fillId="0" borderId="0" xfId="51" applyFont="1" applyAlignment="1">
      <alignment horizontal="left"/>
      <protection/>
    </xf>
    <xf numFmtId="184" fontId="28" fillId="0" borderId="0" xfId="51" applyFont="1" applyAlignment="1" applyProtection="1">
      <alignment horizontal="left"/>
      <protection/>
    </xf>
    <xf numFmtId="184" fontId="13" fillId="0" borderId="0" xfId="51" applyFont="1" applyAlignment="1" applyProtection="1">
      <alignment horizontal="centerContinuous"/>
      <protection/>
    </xf>
    <xf numFmtId="184" fontId="16" fillId="0" borderId="0" xfId="51" applyAlignment="1">
      <alignment horizontal="centerContinuous"/>
      <protection/>
    </xf>
    <xf numFmtId="184" fontId="4" fillId="0" borderId="0" xfId="51" applyFont="1" applyAlignment="1">
      <alignment horizontal="left"/>
      <protection/>
    </xf>
    <xf numFmtId="184" fontId="4" fillId="0" borderId="0" xfId="51" applyFont="1" applyAlignment="1" applyProtection="1">
      <alignment horizontal="left"/>
      <protection/>
    </xf>
    <xf numFmtId="184" fontId="16" fillId="0" borderId="0" xfId="51" applyAlignment="1" quotePrefix="1">
      <alignment horizontal="center"/>
      <protection/>
    </xf>
    <xf numFmtId="184" fontId="4" fillId="0" borderId="0" xfId="51" applyFont="1" applyAlignment="1">
      <alignment horizontal="centerContinuous"/>
      <protection/>
    </xf>
    <xf numFmtId="185" fontId="4" fillId="0" borderId="0" xfId="51" applyNumberFormat="1" applyFont="1" applyAlignment="1" quotePrefix="1">
      <alignment horizontal="left"/>
      <protection/>
    </xf>
    <xf numFmtId="185" fontId="4" fillId="0" borderId="18" xfId="51" applyNumberFormat="1" applyFont="1" applyBorder="1" applyAlignment="1" quotePrefix="1">
      <alignment horizontal="left"/>
      <protection/>
    </xf>
    <xf numFmtId="184" fontId="4" fillId="0" borderId="18" xfId="51" applyFont="1" applyBorder="1" applyAlignment="1" applyProtection="1">
      <alignment horizontal="left"/>
      <protection/>
    </xf>
    <xf numFmtId="0" fontId="29" fillId="35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184" fontId="27" fillId="0" borderId="0" xfId="54" applyFont="1" applyAlignment="1" applyProtection="1">
      <alignment horizontal="left"/>
      <protection/>
    </xf>
    <xf numFmtId="184" fontId="31" fillId="0" borderId="0" xfId="54" applyFont="1" applyAlignment="1">
      <alignment horizontal="left"/>
      <protection/>
    </xf>
    <xf numFmtId="184" fontId="27" fillId="0" borderId="0" xfId="51" applyFont="1" applyAlignment="1" applyProtection="1">
      <alignment horizontal="left"/>
      <protection/>
    </xf>
    <xf numFmtId="184" fontId="31" fillId="0" borderId="0" xfId="51" applyFont="1" applyAlignment="1">
      <alignment horizontal="left"/>
      <protection/>
    </xf>
    <xf numFmtId="20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" fillId="0" borderId="0" xfId="54" applyFont="1" applyAlignment="1">
      <alignment horizontal="center"/>
      <protection/>
    </xf>
    <xf numFmtId="0" fontId="32" fillId="0" borderId="0" xfId="0" applyFont="1" applyAlignment="1">
      <alignment horizontal="centerContinuous"/>
    </xf>
    <xf numFmtId="0" fontId="5" fillId="0" borderId="18" xfId="0" applyFont="1" applyBorder="1" applyAlignment="1">
      <alignment vertical="top"/>
    </xf>
    <xf numFmtId="0" fontId="12" fillId="0" borderId="52" xfId="0" applyFont="1" applyBorder="1" applyAlignment="1">
      <alignment vertical="top"/>
    </xf>
    <xf numFmtId="0" fontId="12" fillId="0" borderId="42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184" fontId="4" fillId="0" borderId="0" xfId="52" applyFont="1" applyAlignment="1">
      <alignment horizontal="left"/>
      <protection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5" fillId="0" borderId="54" xfId="0" applyFont="1" applyBorder="1" applyAlignment="1">
      <alignment vertical="top"/>
    </xf>
    <xf numFmtId="0" fontId="5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0" borderId="56" xfId="0" applyFont="1" applyBorder="1" applyAlignment="1">
      <alignment/>
    </xf>
    <xf numFmtId="0" fontId="7" fillId="0" borderId="41" xfId="0" applyFont="1" applyBorder="1" applyAlignment="1">
      <alignment/>
    </xf>
    <xf numFmtId="0" fontId="0" fillId="0" borderId="57" xfId="0" applyBorder="1" applyAlignment="1">
      <alignment/>
    </xf>
    <xf numFmtId="0" fontId="7" fillId="0" borderId="39" xfId="0" applyFont="1" applyBorder="1" applyAlignment="1">
      <alignment/>
    </xf>
    <xf numFmtId="0" fontId="0" fillId="0" borderId="58" xfId="0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5" fillId="0" borderId="60" xfId="0" applyFont="1" applyBorder="1" applyAlignment="1" quotePrefix="1">
      <alignment horizontal="left"/>
    </xf>
    <xf numFmtId="0" fontId="5" fillId="0" borderId="60" xfId="0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33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6" fillId="0" borderId="10" xfId="0" applyFont="1" applyBorder="1" applyAlignment="1">
      <alignment horizontal="centerContinuous"/>
    </xf>
    <xf numFmtId="184" fontId="16" fillId="0" borderId="0" xfId="54" applyAlignment="1">
      <alignment/>
      <protection/>
    </xf>
    <xf numFmtId="184" fontId="16" fillId="0" borderId="0" xfId="54" applyAlignment="1" applyProtection="1">
      <alignment/>
      <protection/>
    </xf>
    <xf numFmtId="184" fontId="28" fillId="0" borderId="0" xfId="54" applyFont="1" applyAlignment="1">
      <alignment/>
      <protection/>
    </xf>
    <xf numFmtId="184" fontId="28" fillId="0" borderId="0" xfId="54" applyFont="1" applyAlignment="1" applyProtection="1">
      <alignment/>
      <protection/>
    </xf>
    <xf numFmtId="184" fontId="4" fillId="0" borderId="0" xfId="54" applyFont="1" applyAlignment="1">
      <alignment/>
      <protection/>
    </xf>
    <xf numFmtId="184" fontId="4" fillId="0" borderId="0" xfId="54" applyFont="1" applyAlignment="1" applyProtection="1">
      <alignment/>
      <protection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</cellXfs>
  <cellStyles count="53">
    <cellStyle name="Normal" xfId="0"/>
    <cellStyle name="Comma" xfId="15"/>
    <cellStyle name="Comma [0]" xfId="16"/>
    <cellStyle name="1000-sep+,00_Ark1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HB-Res" xfId="51"/>
    <cellStyle name="Normal_HB-Ræk" xfId="52"/>
    <cellStyle name="Normal_HM-Ræk" xfId="53"/>
    <cellStyle name="Normal_Resultat" xfId="54"/>
    <cellStyle name="Normal_Række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10</xdr:row>
      <xdr:rowOff>0</xdr:rowOff>
    </xdr:from>
    <xdr:to>
      <xdr:col>57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1934825" y="28098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171450</xdr:colOff>
      <xdr:row>19</xdr:row>
      <xdr:rowOff>200025</xdr:rowOff>
    </xdr:from>
    <xdr:to>
      <xdr:col>56</xdr:col>
      <xdr:colOff>390525</xdr:colOff>
      <xdr:row>23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11934825" y="47529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390525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934825" y="572452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56</xdr:col>
      <xdr:colOff>390525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934825" y="66960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35</xdr:row>
      <xdr:rowOff>171450</xdr:rowOff>
    </xdr:from>
    <xdr:to>
      <xdr:col>29</xdr:col>
      <xdr:colOff>66675</xdr:colOff>
      <xdr:row>38</xdr:row>
      <xdr:rowOff>57150</xdr:rowOff>
    </xdr:to>
    <xdr:sp>
      <xdr:nvSpPr>
        <xdr:cNvPr id="5" name="Tekst 5"/>
        <xdr:cNvSpPr txBox="1">
          <a:spLocks noChangeArrowheads="1"/>
        </xdr:cNvSpPr>
      </xdr:nvSpPr>
      <xdr:spPr>
        <a:xfrm>
          <a:off x="6581775" y="7839075"/>
          <a:ext cx="542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sæt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38</xdr:row>
      <xdr:rowOff>200025</xdr:rowOff>
    </xdr:to>
    <xdr:sp>
      <xdr:nvSpPr>
        <xdr:cNvPr id="6" name="Line 6"/>
        <xdr:cNvSpPr>
          <a:spLocks/>
        </xdr:cNvSpPr>
      </xdr:nvSpPr>
      <xdr:spPr>
        <a:xfrm flipH="1">
          <a:off x="11934825" y="7667625"/>
          <a:ext cx="390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</xdr:rowOff>
    </xdr:from>
    <xdr:to>
      <xdr:col>12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4385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16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41624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20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48863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24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6102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56</xdr:col>
      <xdr:colOff>381000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934825" y="3781425"/>
          <a:ext cx="3810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8</xdr:col>
      <xdr:colOff>0</xdr:colOff>
      <xdr:row>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2714625" y="1914525"/>
          <a:ext cx="542925" cy="2571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1171575</xdr:colOff>
      <xdr:row>0</xdr:row>
      <xdr:rowOff>723900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42875" y="123825"/>
          <a:ext cx="10287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476250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28575"/>
          <a:ext cx="8382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Bane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zoomScalePageLayoutView="0" workbookViewId="0" topLeftCell="A1">
      <selection activeCell="S14" sqref="S14"/>
    </sheetView>
  </sheetViews>
  <sheetFormatPr defaultColWidth="5.21484375" defaultRowHeight="15"/>
  <cols>
    <col min="1" max="1" width="3.99609375" style="98" customWidth="1"/>
    <col min="2" max="2" width="14.10546875" style="97" customWidth="1"/>
    <col min="3" max="4" width="0.55078125" style="97" customWidth="1"/>
    <col min="5" max="5" width="3.88671875" style="97" customWidth="1"/>
    <col min="6" max="6" width="14.10546875" style="97" customWidth="1"/>
    <col min="7" max="8" width="0.55078125" style="97" customWidth="1"/>
    <col min="9" max="9" width="3.99609375" style="97" customWidth="1"/>
    <col min="10" max="10" width="14.10546875" style="97" customWidth="1"/>
    <col min="11" max="12" width="0.55078125" style="97" customWidth="1"/>
    <col min="13" max="13" width="3.99609375" style="97" customWidth="1"/>
    <col min="14" max="14" width="14.10546875" style="97" customWidth="1"/>
    <col min="15" max="16" width="1.4375" style="98" customWidth="1"/>
    <col min="17" max="17" width="19.3359375" style="98" customWidth="1"/>
    <col min="18" max="18" width="3.4453125" style="98" customWidth="1"/>
    <col min="19" max="19" width="5.21484375" style="98" customWidth="1"/>
    <col min="20" max="20" width="3.6640625" style="98" customWidth="1"/>
    <col min="21" max="21" width="12.3359375" style="98" customWidth="1"/>
    <col min="22" max="23" width="3.10546875" style="98" customWidth="1"/>
    <col min="24" max="24" width="3.6640625" style="98" customWidth="1"/>
    <col min="25" max="25" width="11.21484375" style="98" customWidth="1"/>
    <col min="26" max="26" width="1.99609375" style="98" customWidth="1"/>
    <col min="27" max="27" width="3.6640625" style="98" customWidth="1"/>
    <col min="28" max="28" width="12.3359375" style="98" customWidth="1"/>
    <col min="29" max="30" width="3.10546875" style="98" customWidth="1"/>
    <col min="31" max="31" width="3.6640625" style="98" customWidth="1"/>
    <col min="32" max="32" width="12.3359375" style="98" customWidth="1"/>
    <col min="33" max="35" width="5.21484375" style="98" customWidth="1"/>
    <col min="36" max="36" width="3.6640625" style="98" customWidth="1"/>
    <col min="37" max="37" width="12.3359375" style="98" customWidth="1"/>
    <col min="38" max="39" width="3.10546875" style="98" customWidth="1"/>
    <col min="40" max="40" width="3.6640625" style="98" customWidth="1"/>
    <col min="41" max="41" width="12.3359375" style="98" customWidth="1"/>
    <col min="42" max="43" width="3.10546875" style="98" customWidth="1"/>
    <col min="44" max="44" width="3.6640625" style="98" customWidth="1"/>
    <col min="45" max="45" width="12.3359375" style="98" customWidth="1"/>
    <col min="46" max="16384" width="5.21484375" style="98" customWidth="1"/>
  </cols>
  <sheetData>
    <row r="1" spans="1:27" s="148" customFormat="1" ht="48.75" customHeight="1">
      <c r="A1" s="261" t="str">
        <f>Parametre!$B$1</f>
        <v>CC Plast Cup</v>
      </c>
      <c r="B1" s="147"/>
      <c r="C1" s="262"/>
      <c r="D1" s="262"/>
      <c r="E1" s="147"/>
      <c r="F1" s="147"/>
      <c r="G1" s="147"/>
      <c r="H1" s="147"/>
      <c r="I1" s="147"/>
      <c r="J1" s="147"/>
      <c r="K1" s="147"/>
      <c r="L1" s="147"/>
      <c r="M1" s="147"/>
      <c r="N1" s="147"/>
      <c r="Z1" s="149"/>
      <c r="AA1" s="149"/>
    </row>
    <row r="2" spans="1:14" s="95" customFormat="1" ht="39.75">
      <c r="A2" s="93" t="str">
        <f>'HA-Res'!$A$1</f>
        <v>Herre A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9" ht="26.25" customHeight="1">
      <c r="A3" s="96"/>
      <c r="O3" s="96"/>
      <c r="P3" s="96"/>
      <c r="Q3" s="96"/>
      <c r="R3" s="96"/>
      <c r="S3" s="96"/>
    </row>
    <row r="4" spans="1:19" ht="9">
      <c r="A4" s="96"/>
      <c r="B4" s="97" t="s">
        <v>0</v>
      </c>
      <c r="O4" s="96"/>
      <c r="P4" s="96"/>
      <c r="Q4" s="96"/>
      <c r="R4" s="96"/>
      <c r="S4" s="96"/>
    </row>
    <row r="5" spans="1:19" ht="13.5">
      <c r="A5" s="96"/>
      <c r="E5" s="99"/>
      <c r="F5" s="100" t="s">
        <v>1</v>
      </c>
      <c r="G5" s="101"/>
      <c r="H5" s="101"/>
      <c r="I5" s="102"/>
      <c r="J5" s="100" t="s">
        <v>2</v>
      </c>
      <c r="K5" s="101"/>
      <c r="L5" s="101"/>
      <c r="M5" s="101"/>
      <c r="N5" s="100" t="s">
        <v>3</v>
      </c>
      <c r="O5" s="96"/>
      <c r="P5" s="96"/>
      <c r="Q5" s="152" t="s">
        <v>264</v>
      </c>
      <c r="R5" s="157"/>
      <c r="S5" s="154"/>
    </row>
    <row r="6" spans="1:19" ht="10.5" customHeight="1">
      <c r="A6" s="97"/>
      <c r="B6" s="105" t="str">
        <f>IF('HA-Res'!$S$5=0,TOM,'HA-Res'!$E$5)</f>
        <v>11/0 11/0 11/0</v>
      </c>
      <c r="O6" s="96"/>
      <c r="P6" s="96"/>
      <c r="Q6" s="152" t="s">
        <v>250</v>
      </c>
      <c r="R6" s="157"/>
      <c r="S6" s="154"/>
    </row>
    <row r="7" spans="1:19" ht="10.5" customHeight="1">
      <c r="A7" s="106" t="s">
        <v>4</v>
      </c>
      <c r="B7" s="107" t="str">
        <f>Q5</f>
        <v>Mike Off</v>
      </c>
      <c r="O7" s="96"/>
      <c r="P7" s="96"/>
      <c r="Q7" s="152" t="s">
        <v>250</v>
      </c>
      <c r="R7" s="157"/>
      <c r="S7" s="154"/>
    </row>
    <row r="8" spans="1:19" ht="10.5" customHeight="1" thickBot="1">
      <c r="A8" s="108" t="str">
        <f>'HA-Res'!$A$5</f>
        <v>HA-01</v>
      </c>
      <c r="B8" s="109" t="str">
        <f>Q6</f>
        <v>Bye</v>
      </c>
      <c r="C8" s="110"/>
      <c r="F8" s="105" t="str">
        <f>IF('HA-Res'!$S$13=0,TOM,'HA-Res'!$E$13)</f>
        <v>12/10 12/10 10/12 6/11</v>
      </c>
      <c r="O8" s="96"/>
      <c r="P8" s="96"/>
      <c r="Q8" s="152" t="s">
        <v>269</v>
      </c>
      <c r="R8" s="157"/>
      <c r="S8" s="154"/>
    </row>
    <row r="9" spans="1:19" ht="10.5" customHeight="1">
      <c r="A9" s="97"/>
      <c r="C9" s="111"/>
      <c r="D9" s="112"/>
      <c r="E9" s="106" t="s">
        <v>4</v>
      </c>
      <c r="F9" s="107" t="str">
        <f>'HA-Res'!$B$13</f>
        <v>Mike Off</v>
      </c>
      <c r="G9" s="113"/>
      <c r="O9" s="96"/>
      <c r="P9" s="96"/>
      <c r="Q9" s="152" t="s">
        <v>250</v>
      </c>
      <c r="R9" s="153"/>
      <c r="S9" s="154"/>
    </row>
    <row r="10" spans="1:19" ht="10.5" customHeight="1" thickBot="1">
      <c r="A10" s="97"/>
      <c r="B10" s="105" t="str">
        <f>IF('HA-Res'!$S$6=0,TOM,'HA-Res'!$E$6)</f>
        <v>0/11 0/11 0/11</v>
      </c>
      <c r="C10" s="111"/>
      <c r="E10" s="108" t="str">
        <f>'HA-Res'!$A$13</f>
        <v>HA-09</v>
      </c>
      <c r="F10" s="109" t="str">
        <f>'HA-Res'!$D$13</f>
        <v>Jes Nyhegn</v>
      </c>
      <c r="G10" s="110"/>
      <c r="O10" s="96"/>
      <c r="P10" s="96"/>
      <c r="Q10" s="152" t="s">
        <v>270</v>
      </c>
      <c r="R10" s="153"/>
      <c r="S10" s="154"/>
    </row>
    <row r="11" spans="1:19" ht="10.5" customHeight="1">
      <c r="A11" s="155" t="s">
        <v>4</v>
      </c>
      <c r="B11" s="107" t="str">
        <f>Q7</f>
        <v>Bye</v>
      </c>
      <c r="C11" s="114"/>
      <c r="G11" s="111"/>
      <c r="H11" s="115"/>
      <c r="O11" s="96"/>
      <c r="P11" s="96"/>
      <c r="Q11" s="152" t="s">
        <v>250</v>
      </c>
      <c r="R11" s="153"/>
      <c r="S11" s="154"/>
    </row>
    <row r="12" spans="1:19" ht="10.5" customHeight="1" thickBot="1">
      <c r="A12" s="156" t="str">
        <f>'HA-Res'!$A$6</f>
        <v>HA-02</v>
      </c>
      <c r="B12" s="109" t="str">
        <f>Q8</f>
        <v>Jes Nyhegn</v>
      </c>
      <c r="G12" s="111"/>
      <c r="H12" s="115"/>
      <c r="J12" s="105" t="str">
        <f>IF('HA-Res'!$S$17=0,TOM,'HA-Res'!$E$17)</f>
        <v>11/7 13/11 11/9</v>
      </c>
      <c r="O12" s="96"/>
      <c r="P12" s="96"/>
      <c r="Q12" s="152" t="s">
        <v>267</v>
      </c>
      <c r="R12" s="153"/>
      <c r="S12" s="154"/>
    </row>
    <row r="13" spans="1:19" ht="10.5" customHeight="1">
      <c r="A13" s="97"/>
      <c r="B13" s="97" t="s">
        <v>0</v>
      </c>
      <c r="G13" s="111"/>
      <c r="H13" s="116"/>
      <c r="I13" s="106" t="s">
        <v>4</v>
      </c>
      <c r="J13" s="107" t="str">
        <f>'HA-Res'!$B$17</f>
        <v>Mike Off</v>
      </c>
      <c r="K13" s="112"/>
      <c r="O13" s="96"/>
      <c r="P13" s="96"/>
      <c r="Q13" s="152" t="s">
        <v>266</v>
      </c>
      <c r="R13" s="153"/>
      <c r="S13" s="154"/>
    </row>
    <row r="14" spans="1:19" ht="10.5" customHeight="1" thickBot="1">
      <c r="A14" s="97"/>
      <c r="B14" s="105" t="str">
        <f>IF('HA-Res'!$S$7=0,TOM,'HA-Res'!$E$7)</f>
        <v>0/11 0/11 0/11</v>
      </c>
      <c r="G14" s="111"/>
      <c r="H14" s="115"/>
      <c r="I14" s="108" t="str">
        <f>'HA-Res'!$A$17</f>
        <v>HA-13</v>
      </c>
      <c r="J14" s="109" t="str">
        <f>'HA-Res'!$D$17</f>
        <v>Christian Steffensen</v>
      </c>
      <c r="K14" s="110"/>
      <c r="O14" s="96"/>
      <c r="P14" s="96"/>
      <c r="Q14" s="152" t="s">
        <v>250</v>
      </c>
      <c r="R14" s="153"/>
      <c r="S14" s="154"/>
    </row>
    <row r="15" spans="1:19" ht="10.5" customHeight="1">
      <c r="A15" s="106" t="s">
        <v>4</v>
      </c>
      <c r="B15" s="107" t="str">
        <f>Q9</f>
        <v>Bye</v>
      </c>
      <c r="G15" s="111"/>
      <c r="H15" s="115"/>
      <c r="K15" s="111"/>
      <c r="L15" s="115"/>
      <c r="O15" s="96"/>
      <c r="P15" s="96"/>
      <c r="Q15" s="152" t="s">
        <v>250</v>
      </c>
      <c r="R15" s="157"/>
      <c r="S15" s="154"/>
    </row>
    <row r="16" spans="1:19" ht="10.5" customHeight="1" thickBot="1">
      <c r="A16" s="108" t="str">
        <f>'HA-Res'!$A$7</f>
        <v>HA-03</v>
      </c>
      <c r="B16" s="109" t="str">
        <f>Q10</f>
        <v>Christian Steffensen</v>
      </c>
      <c r="C16" s="110"/>
      <c r="F16" s="105" t="str">
        <f>IF('HA-Res'!$S$14=0,TOM,'HA-Res'!$E$14)</f>
        <v>11/9 11/5 11/7</v>
      </c>
      <c r="G16" s="111"/>
      <c r="H16" s="115"/>
      <c r="K16" s="111"/>
      <c r="L16" s="115"/>
      <c r="O16" s="96"/>
      <c r="P16" s="96"/>
      <c r="Q16" s="152" t="s">
        <v>268</v>
      </c>
      <c r="R16" s="157"/>
      <c r="S16" s="154"/>
    </row>
    <row r="17" spans="1:19" ht="10.5" customHeight="1">
      <c r="A17" s="97"/>
      <c r="C17" s="111"/>
      <c r="D17" s="112"/>
      <c r="E17" s="106" t="s">
        <v>4</v>
      </c>
      <c r="F17" s="107" t="str">
        <f>'HA-Res'!$B$14</f>
        <v>Christian Steffensen</v>
      </c>
      <c r="G17" s="114"/>
      <c r="L17" s="115"/>
      <c r="O17" s="96"/>
      <c r="P17" s="96"/>
      <c r="Q17" s="152" t="s">
        <v>271</v>
      </c>
      <c r="R17" s="157"/>
      <c r="S17" s="154"/>
    </row>
    <row r="18" spans="1:19" ht="10.5" customHeight="1" thickBot="1">
      <c r="A18" s="97"/>
      <c r="B18" s="105" t="str">
        <f>IF('HA-Res'!$S$8=0,TOM,'HA-Res'!$E$8)</f>
        <v>0/11 0/11 0/11</v>
      </c>
      <c r="C18" s="111"/>
      <c r="E18" s="108" t="str">
        <f>'HA-Res'!$A$14</f>
        <v>HA-10</v>
      </c>
      <c r="F18" s="109" t="str">
        <f>'HA-Res'!$D$14</f>
        <v>Rune Sørensen</v>
      </c>
      <c r="L18" s="115"/>
      <c r="O18" s="96"/>
      <c r="P18" s="96"/>
      <c r="Q18" s="152" t="s">
        <v>250</v>
      </c>
      <c r="R18" s="157"/>
      <c r="S18" s="154"/>
    </row>
    <row r="19" spans="1:19" ht="10.5" customHeight="1">
      <c r="A19" s="155" t="s">
        <v>4</v>
      </c>
      <c r="B19" s="107" t="str">
        <f>Q11</f>
        <v>Bye</v>
      </c>
      <c r="C19" s="114"/>
      <c r="L19" s="115"/>
      <c r="O19" s="96"/>
      <c r="P19" s="96"/>
      <c r="Q19" s="152" t="s">
        <v>250</v>
      </c>
      <c r="R19" s="157"/>
      <c r="S19" s="154"/>
    </row>
    <row r="20" spans="1:19" ht="10.5" customHeight="1" thickBot="1">
      <c r="A20" s="156" t="str">
        <f>'HA-Res'!$A$8</f>
        <v>HA-04</v>
      </c>
      <c r="B20" s="109" t="str">
        <f>Q12</f>
        <v>Rune Sørensen</v>
      </c>
      <c r="L20" s="115"/>
      <c r="N20" s="105" t="str">
        <f>IF('HA-Res'!$S$19=0,TOM,'HA-Res'!$E$19)</f>
        <v>12/10 11/7 11/7</v>
      </c>
      <c r="O20" s="96"/>
      <c r="P20" s="96"/>
      <c r="Q20" s="152" t="s">
        <v>265</v>
      </c>
      <c r="R20" s="157"/>
      <c r="S20" s="154"/>
    </row>
    <row r="21" spans="1:19" ht="10.5" customHeight="1">
      <c r="A21" s="97"/>
      <c r="K21" s="111"/>
      <c r="L21" s="116"/>
      <c r="M21" s="106" t="s">
        <v>4</v>
      </c>
      <c r="N21" s="107" t="str">
        <f>'HA-Res'!$B$19</f>
        <v>Mike Off</v>
      </c>
      <c r="O21" s="96"/>
      <c r="P21" s="96"/>
      <c r="Q21" s="153" t="s">
        <v>0</v>
      </c>
      <c r="R21" s="96"/>
      <c r="S21" s="96"/>
    </row>
    <row r="22" spans="1:19" ht="10.5" customHeight="1" thickBot="1">
      <c r="A22" s="97"/>
      <c r="B22" s="105" t="str">
        <f>IF('HA-Res'!$S$9=0,TOM,'HA-Res'!$E$9)</f>
        <v>11/0 11/0 11/0</v>
      </c>
      <c r="K22" s="111"/>
      <c r="L22" s="115"/>
      <c r="M22" s="108" t="str">
        <f>'HA-Res'!$A$19</f>
        <v>HA-15</v>
      </c>
      <c r="N22" s="109" t="str">
        <f>'HA-Res'!$D$19</f>
        <v>Peter Stummann</v>
      </c>
      <c r="O22" s="96"/>
      <c r="P22" s="96"/>
      <c r="Q22" s="153" t="s">
        <v>0</v>
      </c>
      <c r="R22" s="96"/>
      <c r="S22" s="96"/>
    </row>
    <row r="23" spans="1:19" ht="10.5" customHeight="1">
      <c r="A23" s="106" t="s">
        <v>4</v>
      </c>
      <c r="B23" s="107" t="str">
        <f>Q13</f>
        <v>Jens Bakke</v>
      </c>
      <c r="L23" s="115"/>
      <c r="O23" s="96"/>
      <c r="P23" s="96"/>
      <c r="Q23" s="153" t="s">
        <v>0</v>
      </c>
      <c r="R23" s="96"/>
      <c r="S23" s="96"/>
    </row>
    <row r="24" spans="1:19" ht="10.5" customHeight="1" thickBot="1">
      <c r="A24" s="108" t="str">
        <f>'HA-Res'!$A$9</f>
        <v>HA-05</v>
      </c>
      <c r="B24" s="109" t="str">
        <f>Q14</f>
        <v>Bye</v>
      </c>
      <c r="C24" s="110"/>
      <c r="F24" s="105" t="str">
        <f>IF('HA-Res'!$S$15=0,TOM,'HA-Res'!$E$15)</f>
        <v>11/4 11/8 12/10</v>
      </c>
      <c r="L24" s="115"/>
      <c r="O24" s="96"/>
      <c r="P24" s="96"/>
      <c r="Q24" s="153" t="s">
        <v>0</v>
      </c>
      <c r="R24" s="96"/>
      <c r="S24" s="96"/>
    </row>
    <row r="25" spans="1:19" ht="10.5" customHeight="1">
      <c r="A25" s="97"/>
      <c r="C25" s="111"/>
      <c r="D25" s="112"/>
      <c r="E25" s="106" t="s">
        <v>4</v>
      </c>
      <c r="F25" s="107" t="str">
        <f>'HA-Res'!$B$15</f>
        <v>Jens Bakke</v>
      </c>
      <c r="G25" s="113"/>
      <c r="L25" s="115"/>
      <c r="O25" s="96"/>
      <c r="P25" s="96"/>
      <c r="Q25" s="117"/>
      <c r="R25" s="96"/>
      <c r="S25" s="96"/>
    </row>
    <row r="26" spans="1:19" ht="10.5" customHeight="1" thickBot="1">
      <c r="A26" s="97"/>
      <c r="B26" s="105" t="str">
        <f>IF('HA-Res'!$S$10=0,TOM,'HA-Res'!$E$10)</f>
        <v>0/11 0/11 0/11</v>
      </c>
      <c r="C26" s="111"/>
      <c r="E26" s="108" t="str">
        <f>'HA-Res'!$A$15</f>
        <v>HA-11</v>
      </c>
      <c r="F26" s="109" t="str">
        <f>'HA-Res'!$D$15</f>
        <v>Martin Groth</v>
      </c>
      <c r="G26" s="110"/>
      <c r="L26" s="115"/>
      <c r="O26" s="96"/>
      <c r="P26" s="96"/>
      <c r="Q26" s="117"/>
      <c r="R26" s="96"/>
      <c r="S26" s="96"/>
    </row>
    <row r="27" spans="1:19" ht="10.5" customHeight="1">
      <c r="A27" s="155" t="s">
        <v>4</v>
      </c>
      <c r="B27" s="107" t="str">
        <f>Q15</f>
        <v>Bye</v>
      </c>
      <c r="C27" s="114"/>
      <c r="G27" s="111"/>
      <c r="H27" s="115"/>
      <c r="L27" s="115"/>
      <c r="O27" s="96"/>
      <c r="P27" s="96"/>
      <c r="Q27" s="117"/>
      <c r="R27" s="96"/>
      <c r="S27" s="96"/>
    </row>
    <row r="28" spans="1:19" ht="10.5" customHeight="1" thickBot="1">
      <c r="A28" s="156" t="str">
        <f>'HA-Res'!$A$10</f>
        <v>HA-06</v>
      </c>
      <c r="B28" s="109" t="str">
        <f>Q16</f>
        <v>Martin Groth</v>
      </c>
      <c r="G28" s="111"/>
      <c r="H28" s="115"/>
      <c r="J28" s="105" t="str">
        <f>IF('HA-Res'!$S$18=0,TOM,'HA-Res'!$E$18)</f>
        <v>11/4 11/2 3/11 10/12 6/11</v>
      </c>
      <c r="L28" s="115"/>
      <c r="O28" s="96"/>
      <c r="P28" s="96"/>
      <c r="Q28" s="117"/>
      <c r="R28" s="96"/>
      <c r="S28" s="96"/>
    </row>
    <row r="29" spans="1:19" ht="10.5" customHeight="1">
      <c r="A29" s="97"/>
      <c r="G29" s="111"/>
      <c r="H29" s="116"/>
      <c r="I29" s="106" t="s">
        <v>4</v>
      </c>
      <c r="J29" s="107" t="str">
        <f>'HA-Res'!$B$18</f>
        <v>Jens Bakke</v>
      </c>
      <c r="K29" s="114"/>
      <c r="O29" s="96"/>
      <c r="P29" s="96"/>
      <c r="Q29" s="117"/>
      <c r="R29" s="96"/>
      <c r="S29" s="96"/>
    </row>
    <row r="30" spans="1:19" ht="10.5" customHeight="1" thickBot="1">
      <c r="A30" s="97"/>
      <c r="B30" s="105" t="str">
        <f>IF('HA-Res'!$S$11=0,TOM,'HA-Res'!$E$11)</f>
        <v>11/0 11/0 11/0</v>
      </c>
      <c r="G30" s="111"/>
      <c r="H30" s="115"/>
      <c r="I30" s="108" t="str">
        <f>'HA-Res'!$A$18</f>
        <v>HA-14</v>
      </c>
      <c r="J30" s="109" t="str">
        <f>'HA-Res'!$D$18</f>
        <v>Peter Stummann</v>
      </c>
      <c r="O30" s="96"/>
      <c r="P30" s="96"/>
      <c r="Q30" s="117"/>
      <c r="R30" s="96"/>
      <c r="S30" s="96"/>
    </row>
    <row r="31" spans="1:19" ht="10.5" customHeight="1">
      <c r="A31" s="106" t="s">
        <v>4</v>
      </c>
      <c r="B31" s="107" t="str">
        <f>Q17</f>
        <v>Brian Felde</v>
      </c>
      <c r="G31" s="111"/>
      <c r="H31" s="115"/>
      <c r="O31" s="96"/>
      <c r="P31" s="96"/>
      <c r="Q31" s="117"/>
      <c r="R31" s="96"/>
      <c r="S31" s="96"/>
    </row>
    <row r="32" spans="1:19" ht="10.5" customHeight="1" thickBot="1">
      <c r="A32" s="108" t="str">
        <f>'HA-Res'!$A$11</f>
        <v>HA-07</v>
      </c>
      <c r="B32" s="109" t="str">
        <f>Q18</f>
        <v>Bye</v>
      </c>
      <c r="C32" s="110"/>
      <c r="F32" s="105" t="str">
        <f>IF('HA-Res'!$S$16=0,TOM,'HA-Res'!$E$16)</f>
        <v>4/11 8/11 10/12</v>
      </c>
      <c r="G32" s="111"/>
      <c r="H32" s="115"/>
      <c r="O32" s="96"/>
      <c r="P32" s="96"/>
      <c r="Q32" s="117"/>
      <c r="R32" s="96"/>
      <c r="S32" s="96"/>
    </row>
    <row r="33" spans="1:19" ht="10.5" customHeight="1">
      <c r="A33" s="97"/>
      <c r="C33" s="111"/>
      <c r="D33" s="112"/>
      <c r="E33" s="106" t="s">
        <v>4</v>
      </c>
      <c r="F33" s="107" t="str">
        <f>'HA-Res'!$B$16</f>
        <v>Brian Felde</v>
      </c>
      <c r="G33" s="114"/>
      <c r="O33" s="96"/>
      <c r="P33" s="96"/>
      <c r="Q33" s="117"/>
      <c r="R33" s="96"/>
      <c r="S33" s="96"/>
    </row>
    <row r="34" spans="1:19" ht="10.5" customHeight="1" thickBot="1">
      <c r="A34" s="97"/>
      <c r="B34" s="105" t="str">
        <f>IF('HA-Res'!$S$12=0,TOM,'HA-Res'!$E$12)</f>
        <v>0/11 0/11 0/11</v>
      </c>
      <c r="C34" s="111"/>
      <c r="E34" s="108" t="str">
        <f>'HA-Res'!$A$16</f>
        <v>HA-12</v>
      </c>
      <c r="F34" s="109" t="str">
        <f>'HA-Res'!$D$16</f>
        <v>Peter Stummann</v>
      </c>
      <c r="O34" s="96"/>
      <c r="P34" s="96"/>
      <c r="Q34" s="117"/>
      <c r="R34" s="96"/>
      <c r="S34" s="96"/>
    </row>
    <row r="35" spans="1:19" ht="10.5" customHeight="1">
      <c r="A35" s="106" t="s">
        <v>4</v>
      </c>
      <c r="B35" s="107" t="str">
        <f>Q19</f>
        <v>Bye</v>
      </c>
      <c r="C35" s="114"/>
      <c r="O35" s="96"/>
      <c r="P35" s="96"/>
      <c r="Q35" s="117"/>
      <c r="R35" s="96"/>
      <c r="S35" s="96"/>
    </row>
    <row r="36" spans="1:19" ht="10.5" customHeight="1" thickBot="1">
      <c r="A36" s="108" t="str">
        <f>'HA-Res'!$A$12</f>
        <v>HA-08</v>
      </c>
      <c r="B36" s="109" t="str">
        <f>Q20</f>
        <v>Peter Stummann</v>
      </c>
      <c r="O36" s="96"/>
      <c r="P36" s="96"/>
      <c r="Q36" s="117"/>
      <c r="R36" s="96"/>
      <c r="S36" s="96"/>
    </row>
    <row r="37" spans="1:19" ht="10.5" customHeight="1">
      <c r="A37" s="97"/>
      <c r="O37" s="96"/>
      <c r="P37" s="96"/>
      <c r="Q37" s="117"/>
      <c r="R37" s="96"/>
      <c r="S37" s="96"/>
    </row>
    <row r="38" spans="1:19" ht="10.5" customHeight="1">
      <c r="A38" s="97"/>
      <c r="O38" s="96"/>
      <c r="P38" s="96"/>
      <c r="Q38" s="96"/>
      <c r="R38" s="96"/>
      <c r="S38" s="96"/>
    </row>
    <row r="39" spans="1:19" ht="10.5" customHeight="1">
      <c r="A39" s="97"/>
      <c r="B39" s="105" t="str">
        <f>IF('HA-Res'!$S$20=0,TOM,'HA-Res'!$E$20)</f>
        <v>9/11 11/5 7/11 11/8 7/11</v>
      </c>
      <c r="O39" s="96"/>
      <c r="P39" s="96"/>
      <c r="Q39" s="96"/>
      <c r="R39" s="96"/>
      <c r="S39" s="96"/>
    </row>
    <row r="40" spans="1:19" ht="10.5" customHeight="1">
      <c r="A40" s="106" t="s">
        <v>4</v>
      </c>
      <c r="B40" s="107" t="str">
        <f>'HA-Res'!$B$20</f>
        <v>Christian Steffensen</v>
      </c>
      <c r="O40" s="96"/>
      <c r="P40" s="96"/>
      <c r="Q40" s="96"/>
      <c r="R40" s="96"/>
      <c r="S40" s="96"/>
    </row>
    <row r="41" spans="1:19" ht="10.5" customHeight="1" thickBot="1">
      <c r="A41" s="108" t="str">
        <f>'HA-Res'!$A$20</f>
        <v>HA-16</v>
      </c>
      <c r="B41" s="109" t="str">
        <f>'HA-Res'!$D$20</f>
        <v>Jens Bakke</v>
      </c>
      <c r="C41" s="118" t="s">
        <v>5</v>
      </c>
      <c r="O41" s="96"/>
      <c r="P41" s="96"/>
      <c r="Q41" s="96"/>
      <c r="R41" s="96"/>
      <c r="S41" s="96"/>
    </row>
    <row r="42" spans="1:19" ht="10.5" customHeight="1">
      <c r="A42" s="97"/>
      <c r="O42" s="96"/>
      <c r="P42" s="96"/>
      <c r="Q42" s="96"/>
      <c r="R42" s="96"/>
      <c r="S42" s="96"/>
    </row>
    <row r="43" spans="1:19" ht="10.5" customHeight="1">
      <c r="A43" s="96"/>
      <c r="O43" s="96"/>
      <c r="P43" s="96"/>
      <c r="Q43" s="96"/>
      <c r="R43" s="96"/>
      <c r="S43" s="96"/>
    </row>
    <row r="44" spans="1:19" ht="7.5" customHeight="1">
      <c r="A44" s="96"/>
      <c r="O44" s="96"/>
      <c r="P44" s="96"/>
      <c r="Q44" s="96"/>
      <c r="R44" s="96"/>
      <c r="S44" s="96"/>
    </row>
    <row r="45" spans="1:19" ht="17.25" customHeight="1">
      <c r="A45" s="119" t="s">
        <v>6</v>
      </c>
      <c r="B45" s="113"/>
      <c r="O45" s="96"/>
      <c r="P45" s="96"/>
      <c r="Q45" s="96"/>
      <c r="R45" s="96"/>
      <c r="S45" s="96"/>
    </row>
    <row r="46" spans="1:19" ht="15" customHeight="1">
      <c r="A46" s="97"/>
      <c r="B46" s="105" t="str">
        <f>IF('HA-Res'!$S$21=0,TOM,'HA-Res'!$E$21)</f>
        <v>10/12 13/11 0/11 9/11</v>
      </c>
      <c r="O46" s="96"/>
      <c r="P46" s="96"/>
      <c r="Q46" s="96"/>
      <c r="R46" s="96"/>
      <c r="S46" s="96"/>
    </row>
    <row r="47" spans="1:19" ht="10.5" customHeight="1">
      <c r="A47" s="106" t="s">
        <v>4</v>
      </c>
      <c r="B47" s="107" t="str">
        <f>'HA-Res'!$B$21</f>
        <v>Jes Nyhegn</v>
      </c>
      <c r="O47" s="96"/>
      <c r="P47" s="96"/>
      <c r="Q47" s="96"/>
      <c r="R47" s="96"/>
      <c r="S47" s="96"/>
    </row>
    <row r="48" spans="1:19" ht="10.5" customHeight="1" thickBot="1">
      <c r="A48" s="108" t="str">
        <f>'HA-Res'!$A$21</f>
        <v>HA-17</v>
      </c>
      <c r="B48" s="109" t="str">
        <f>'HA-Res'!$D$21</f>
        <v>Rune Sørensen</v>
      </c>
      <c r="C48" s="110"/>
      <c r="F48" s="105" t="str">
        <f>IF('HA-Res'!$S$23=0,TOM,'HA-Res'!$E$23)</f>
        <v>11/4 11/4 11/8</v>
      </c>
      <c r="O48" s="96"/>
      <c r="P48" s="96"/>
      <c r="Q48" s="96"/>
      <c r="R48" s="96"/>
      <c r="S48" s="96"/>
    </row>
    <row r="49" spans="1:19" ht="10.5" customHeight="1">
      <c r="A49" s="97"/>
      <c r="C49" s="111"/>
      <c r="D49" s="112"/>
      <c r="E49" s="106" t="s">
        <v>4</v>
      </c>
      <c r="F49" s="107" t="str">
        <f>'HA-Res'!$B$23</f>
        <v>Rune Sørensen</v>
      </c>
      <c r="O49" s="96"/>
      <c r="P49" s="96"/>
      <c r="Q49" s="96"/>
      <c r="R49" s="96"/>
      <c r="S49" s="96"/>
    </row>
    <row r="50" spans="1:19" ht="10.5" customHeight="1" thickBot="1">
      <c r="A50" s="97"/>
      <c r="B50" s="105" t="str">
        <f>IF('HA-Res'!$S$22=0,TOM,'HA-Res'!$E$22)</f>
        <v>11/3 7/11 15/13 11/9</v>
      </c>
      <c r="C50" s="111"/>
      <c r="E50" s="108" t="str">
        <f>'HA-Res'!$A$23</f>
        <v>HA-19</v>
      </c>
      <c r="F50" s="109" t="str">
        <f>'HA-Res'!$D$23</f>
        <v>Martin Groth</v>
      </c>
      <c r="G50" s="118" t="s">
        <v>7</v>
      </c>
      <c r="O50" s="96"/>
      <c r="P50" s="96"/>
      <c r="Q50" s="96"/>
      <c r="R50" s="96"/>
      <c r="S50" s="96"/>
    </row>
    <row r="51" spans="1:19" ht="10.5" customHeight="1">
      <c r="A51" s="106" t="s">
        <v>4</v>
      </c>
      <c r="B51" s="107" t="str">
        <f>'HA-Res'!$B$22</f>
        <v>Martin Groth</v>
      </c>
      <c r="C51" s="114"/>
      <c r="O51" s="96"/>
      <c r="P51" s="96"/>
      <c r="Q51" s="96"/>
      <c r="R51" s="96"/>
      <c r="S51" s="96"/>
    </row>
    <row r="52" spans="1:19" ht="10.5" customHeight="1" thickBot="1">
      <c r="A52" s="108" t="str">
        <f>'HA-Res'!$A$22</f>
        <v>HA-18</v>
      </c>
      <c r="B52" s="109" t="str">
        <f>'HA-Res'!$D$22</f>
        <v>Brian Felde</v>
      </c>
      <c r="O52" s="96"/>
      <c r="P52" s="96"/>
      <c r="Q52" s="96"/>
      <c r="R52" s="96"/>
      <c r="S52" s="96"/>
    </row>
    <row r="53" spans="1:19" ht="10.5" customHeight="1">
      <c r="A53" s="97"/>
      <c r="O53" s="96"/>
      <c r="P53" s="96"/>
      <c r="Q53" s="96"/>
      <c r="R53" s="96"/>
      <c r="S53" s="96"/>
    </row>
    <row r="54" spans="1:19" ht="10.5" customHeight="1">
      <c r="A54" s="97"/>
      <c r="B54" s="105" t="str">
        <f>IF('HA-Res'!$S$24=0,TOM,'HA-Res'!$E$24)</f>
        <v>7/11 9/11 10/12</v>
      </c>
      <c r="O54" s="96"/>
      <c r="P54" s="96"/>
      <c r="Q54" s="96"/>
      <c r="R54" s="96"/>
      <c r="S54" s="96"/>
    </row>
    <row r="55" spans="1:19" ht="10.5" customHeight="1">
      <c r="A55" s="106" t="s">
        <v>4</v>
      </c>
      <c r="B55" s="107" t="str">
        <f>'HA-Res'!$B$24</f>
        <v>Jes Nyhegn</v>
      </c>
      <c r="O55" s="96"/>
      <c r="P55" s="96"/>
      <c r="Q55" s="96"/>
      <c r="R55" s="96"/>
      <c r="S55" s="96"/>
    </row>
    <row r="56" spans="1:19" ht="10.5" customHeight="1" thickBot="1">
      <c r="A56" s="108" t="str">
        <f>'HA-Res'!$A$24</f>
        <v>HA-20</v>
      </c>
      <c r="B56" s="109" t="str">
        <f>'HA-Res'!$D$24</f>
        <v>Brian Felde</v>
      </c>
      <c r="C56" s="118" t="s">
        <v>8</v>
      </c>
      <c r="O56" s="96"/>
      <c r="P56" s="96"/>
      <c r="Q56" s="96"/>
      <c r="R56" s="96"/>
      <c r="S56" s="96"/>
    </row>
    <row r="57" spans="1:19" ht="9">
      <c r="A57" s="96"/>
      <c r="O57" s="96"/>
      <c r="P57" s="96"/>
      <c r="Q57" s="96"/>
      <c r="R57" s="96"/>
      <c r="S57" s="96"/>
    </row>
    <row r="58" spans="1:19" ht="9">
      <c r="A58" s="96"/>
      <c r="O58" s="96"/>
      <c r="P58" s="96"/>
      <c r="Q58" s="96"/>
      <c r="R58" s="96"/>
      <c r="S58" s="96"/>
    </row>
    <row r="59" spans="1:19" ht="28.5" customHeight="1">
      <c r="A59" s="96"/>
      <c r="O59" s="96"/>
      <c r="P59" s="96"/>
      <c r="Q59" s="96"/>
      <c r="R59" s="96"/>
      <c r="S59" s="96"/>
    </row>
    <row r="60" spans="1:27" s="148" customFormat="1" ht="48.75" customHeight="1">
      <c r="A60" s="261" t="str">
        <f>Parametre!$B$1</f>
        <v>CC Plast Cup</v>
      </c>
      <c r="B60" s="147"/>
      <c r="C60" s="262"/>
      <c r="D60" s="262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Z60" s="149"/>
      <c r="AA60" s="149"/>
    </row>
    <row r="61" spans="1:14" s="95" customFormat="1" ht="39.75">
      <c r="A61" s="93" t="str">
        <f>'HA-Res'!$A$1</f>
        <v>Herre A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9" ht="30.75" customHeight="1">
      <c r="A62" s="96"/>
      <c r="O62" s="96"/>
      <c r="P62" s="96"/>
      <c r="Q62" s="96"/>
      <c r="R62" s="96"/>
      <c r="S62" s="96"/>
    </row>
    <row r="63" spans="1:19" ht="21.75" customHeight="1">
      <c r="A63" s="96"/>
      <c r="O63" s="96"/>
      <c r="P63" s="96"/>
      <c r="Q63" s="96"/>
      <c r="R63" s="96"/>
      <c r="S63" s="96"/>
    </row>
    <row r="64" spans="1:19" ht="22.5" customHeight="1">
      <c r="A64" s="120" t="s">
        <v>9</v>
      </c>
      <c r="O64" s="96"/>
      <c r="P64" s="96"/>
      <c r="Q64" s="96"/>
      <c r="R64" s="96"/>
      <c r="S64" s="96"/>
    </row>
    <row r="65" spans="1:19" ht="20.25" customHeight="1">
      <c r="A65" s="113"/>
      <c r="B65" s="105" t="str">
        <f>IF('HA-Res'!$S$25=0,TOM,'HA-Res'!$E$25)</f>
        <v>Bane ? / Kl. ??:??</v>
      </c>
      <c r="O65" s="96"/>
      <c r="P65" s="96"/>
      <c r="Q65" s="96"/>
      <c r="R65" s="96"/>
      <c r="S65" s="96"/>
    </row>
    <row r="66" spans="1:19" ht="10.5" customHeight="1">
      <c r="A66" s="155" t="s">
        <v>4</v>
      </c>
      <c r="B66" s="107" t="str">
        <f>'HA-Res'!$B$25</f>
        <v>Bye</v>
      </c>
      <c r="O66" s="96"/>
      <c r="P66" s="96"/>
      <c r="Q66" s="96"/>
      <c r="R66" s="96"/>
      <c r="S66" s="96"/>
    </row>
    <row r="67" spans="1:19" ht="10.5" customHeight="1" thickBot="1">
      <c r="A67" s="156" t="str">
        <f>'HA-Res'!$A$25</f>
        <v>HA-21</v>
      </c>
      <c r="B67" s="109" t="str">
        <f>'HA-Res'!$D$25</f>
        <v>Bye</v>
      </c>
      <c r="C67" s="110"/>
      <c r="F67" s="105" t="str">
        <f>IF('HA-Res'!$S$29=0,TOM,'HA-Res'!$E$29)</f>
        <v>Bane ? / Kl. ??:??</v>
      </c>
      <c r="O67" s="96"/>
      <c r="P67" s="96"/>
      <c r="Q67" s="96"/>
      <c r="R67" s="96"/>
      <c r="S67" s="96"/>
    </row>
    <row r="68" spans="1:19" ht="10.5" customHeight="1">
      <c r="A68" s="97"/>
      <c r="C68" s="111"/>
      <c r="D68" s="112"/>
      <c r="E68" s="106" t="s">
        <v>4</v>
      </c>
      <c r="F68" s="107" t="e">
        <f>'HA-Res'!$B$29</f>
        <v>#REF!</v>
      </c>
      <c r="G68" s="113"/>
      <c r="O68" s="96"/>
      <c r="P68" s="96"/>
      <c r="Q68" s="96"/>
      <c r="R68" s="96"/>
      <c r="S68" s="96"/>
    </row>
    <row r="69" spans="1:19" ht="10.5" customHeight="1" thickBot="1">
      <c r="A69" s="97"/>
      <c r="B69" s="105" t="str">
        <f>IF('HA-Res'!$S$26=0,TOM,'HA-Res'!$E$26)</f>
        <v>Bane ? / Kl. ??:??</v>
      </c>
      <c r="C69" s="111"/>
      <c r="E69" s="108" t="str">
        <f>'HA-Res'!$A$29</f>
        <v>HA-25</v>
      </c>
      <c r="F69" s="109" t="e">
        <f>'HA-Res'!$D$29</f>
        <v>#REF!</v>
      </c>
      <c r="G69" s="110"/>
      <c r="O69" s="96"/>
      <c r="P69" s="96"/>
      <c r="Q69" s="96"/>
      <c r="R69" s="96"/>
      <c r="S69" s="96"/>
    </row>
    <row r="70" spans="1:19" ht="10.5" customHeight="1">
      <c r="A70" s="155" t="s">
        <v>4</v>
      </c>
      <c r="B70" s="107" t="str">
        <f>'HA-Res'!$B$26</f>
        <v>Bye</v>
      </c>
      <c r="C70" s="114"/>
      <c r="G70" s="111"/>
      <c r="H70" s="115"/>
      <c r="O70" s="96"/>
      <c r="P70" s="96"/>
      <c r="Q70" s="96"/>
      <c r="R70" s="96"/>
      <c r="S70" s="96"/>
    </row>
    <row r="71" spans="1:19" ht="10.5" customHeight="1" thickBot="1">
      <c r="A71" s="156" t="str">
        <f>'HA-Res'!$A$26</f>
        <v>HA-22</v>
      </c>
      <c r="B71" s="109" t="str">
        <f>'HA-Res'!$D$26</f>
        <v>Bye</v>
      </c>
      <c r="G71" s="111"/>
      <c r="H71" s="115"/>
      <c r="J71" s="105" t="str">
        <f>IF('HA-Res'!$S$31=0,TOM,'HA-Res'!$E$31)</f>
        <v>Bane ? / Kl. ??:??</v>
      </c>
      <c r="O71" s="96"/>
      <c r="P71" s="96"/>
      <c r="Q71" s="96"/>
      <c r="R71" s="96"/>
      <c r="S71" s="96"/>
    </row>
    <row r="72" spans="1:19" ht="10.5" customHeight="1">
      <c r="A72" s="97"/>
      <c r="G72" s="111"/>
      <c r="H72" s="116"/>
      <c r="I72" s="106" t="s">
        <v>4</v>
      </c>
      <c r="J72" s="107" t="e">
        <f>'HA-Res'!$B$31</f>
        <v>#REF!</v>
      </c>
      <c r="O72" s="96"/>
      <c r="P72" s="96"/>
      <c r="Q72" s="96"/>
      <c r="R72" s="96"/>
      <c r="S72" s="96"/>
    </row>
    <row r="73" spans="1:19" ht="10.5" customHeight="1" thickBot="1">
      <c r="A73" s="97"/>
      <c r="B73" s="105" t="str">
        <f>IF('HA-Res'!$S$27=0,TOM,'HA-Res'!$E$27)</f>
        <v>Bane ? / Kl. ??:??</v>
      </c>
      <c r="G73" s="111"/>
      <c r="H73" s="115"/>
      <c r="I73" s="108" t="str">
        <f>'HA-Res'!$A$31</f>
        <v>HA-27</v>
      </c>
      <c r="J73" s="109" t="e">
        <f>'HA-Res'!$D$31</f>
        <v>#REF!</v>
      </c>
      <c r="K73" s="118" t="s">
        <v>10</v>
      </c>
      <c r="O73" s="96"/>
      <c r="P73" s="96"/>
      <c r="Q73" s="96"/>
      <c r="R73" s="96"/>
      <c r="S73" s="96"/>
    </row>
    <row r="74" spans="1:19" ht="10.5" customHeight="1">
      <c r="A74" s="155" t="s">
        <v>4</v>
      </c>
      <c r="B74" s="107" t="str">
        <f>'HA-Res'!$B$27</f>
        <v>Bye</v>
      </c>
      <c r="G74" s="111"/>
      <c r="H74" s="115"/>
      <c r="O74" s="96"/>
      <c r="P74" s="96"/>
      <c r="Q74" s="96"/>
      <c r="R74" s="96"/>
      <c r="S74" s="96"/>
    </row>
    <row r="75" spans="1:19" ht="10.5" customHeight="1" thickBot="1">
      <c r="A75" s="156" t="str">
        <f>'HA-Res'!$A$27</f>
        <v>HA-23</v>
      </c>
      <c r="B75" s="109" t="str">
        <f>'HA-Res'!$D$27</f>
        <v>Bye</v>
      </c>
      <c r="C75" s="110"/>
      <c r="F75" s="105" t="str">
        <f>IF('HA-Res'!$S$30=0,TOM,'HA-Res'!$E$30)</f>
        <v>Bane ? / Kl. ??:??</v>
      </c>
      <c r="G75" s="111"/>
      <c r="H75" s="115"/>
      <c r="O75" s="96"/>
      <c r="P75" s="96"/>
      <c r="Q75" s="96"/>
      <c r="R75" s="96"/>
      <c r="S75" s="96"/>
    </row>
    <row r="76" spans="1:19" ht="10.5" customHeight="1">
      <c r="A76" s="97"/>
      <c r="C76" s="111"/>
      <c r="D76" s="112"/>
      <c r="E76" s="106" t="s">
        <v>4</v>
      </c>
      <c r="F76" s="107" t="e">
        <f>'HA-Res'!$B$30</f>
        <v>#REF!</v>
      </c>
      <c r="G76" s="114"/>
      <c r="O76" s="96"/>
      <c r="P76" s="96"/>
      <c r="Q76" s="96"/>
      <c r="R76" s="96"/>
      <c r="S76" s="96"/>
    </row>
    <row r="77" spans="1:19" ht="10.5" customHeight="1" thickBot="1">
      <c r="A77" s="97"/>
      <c r="B77" s="105" t="str">
        <f>IF('HA-Res'!$S$28=0,TOM,'HA-Res'!$E$28)</f>
        <v>Bane ? / Kl. ??:??</v>
      </c>
      <c r="C77" s="111"/>
      <c r="E77" s="108" t="str">
        <f>'HA-Res'!$A$30</f>
        <v>HA-26</v>
      </c>
      <c r="F77" s="109" t="e">
        <f>'HA-Res'!$D$30</f>
        <v>#REF!</v>
      </c>
      <c r="O77" s="96"/>
      <c r="P77" s="96"/>
      <c r="Q77" s="96"/>
      <c r="R77" s="96"/>
      <c r="S77" s="96"/>
    </row>
    <row r="78" spans="1:19" ht="10.5" customHeight="1">
      <c r="A78" s="106" t="s">
        <v>4</v>
      </c>
      <c r="B78" s="107" t="str">
        <f>'HA-Res'!$B$28</f>
        <v>Bye</v>
      </c>
      <c r="C78" s="114"/>
      <c r="O78" s="96"/>
      <c r="P78" s="96"/>
      <c r="Q78" s="96"/>
      <c r="R78" s="96"/>
      <c r="S78" s="96"/>
    </row>
    <row r="79" spans="1:19" ht="10.5" customHeight="1" thickBot="1">
      <c r="A79" s="108" t="str">
        <f>'HA-Res'!$A$28</f>
        <v>HA-24</v>
      </c>
      <c r="B79" s="109" t="str">
        <f>'HA-Res'!$D$28</f>
        <v>Bye</v>
      </c>
      <c r="O79" s="96"/>
      <c r="P79" s="96"/>
      <c r="Q79" s="96"/>
      <c r="R79" s="96"/>
      <c r="S79" s="96"/>
    </row>
    <row r="80" spans="1:19" ht="10.5" customHeight="1">
      <c r="A80" s="97"/>
      <c r="O80" s="96"/>
      <c r="P80" s="96"/>
      <c r="Q80" s="96"/>
      <c r="R80" s="96"/>
      <c r="S80" s="96"/>
    </row>
    <row r="81" spans="1:19" ht="10.5" customHeight="1">
      <c r="A81" s="97"/>
      <c r="O81" s="96"/>
      <c r="P81" s="96"/>
      <c r="Q81" s="96"/>
      <c r="R81" s="96"/>
      <c r="S81" s="96"/>
    </row>
    <row r="82" spans="1:19" ht="10.5" customHeight="1">
      <c r="A82" s="97"/>
      <c r="B82" s="105" t="str">
        <f>IF('HA-Res'!$S$32=0,TOM,'HA-Res'!$E$32)</f>
        <v>Bane ? / Kl. ??:??</v>
      </c>
      <c r="O82" s="96"/>
      <c r="P82" s="96"/>
      <c r="Q82" s="96"/>
      <c r="R82" s="96"/>
      <c r="S82" s="96"/>
    </row>
    <row r="83" spans="1:19" ht="10.5" customHeight="1">
      <c r="A83" s="106" t="s">
        <v>4</v>
      </c>
      <c r="B83" s="107" t="e">
        <f>'HA-Res'!$B$32</f>
        <v>#REF!</v>
      </c>
      <c r="O83" s="96"/>
      <c r="P83" s="96"/>
      <c r="Q83" s="96"/>
      <c r="R83" s="96"/>
      <c r="S83" s="96"/>
    </row>
    <row r="84" spans="1:19" ht="10.5" customHeight="1" thickBot="1">
      <c r="A84" s="108" t="str">
        <f>'HA-Res'!$A$32</f>
        <v>HA-28</v>
      </c>
      <c r="B84" s="109" t="e">
        <f>'HA-Res'!$D$32</f>
        <v>#REF!</v>
      </c>
      <c r="C84" s="118" t="s">
        <v>11</v>
      </c>
      <c r="E84" s="113"/>
      <c r="O84" s="96"/>
      <c r="P84" s="96"/>
      <c r="Q84" s="96"/>
      <c r="R84" s="96"/>
      <c r="S84" s="96"/>
    </row>
    <row r="85" spans="1:19" ht="10.5" customHeight="1">
      <c r="A85" s="97"/>
      <c r="O85" s="96"/>
      <c r="P85" s="96"/>
      <c r="Q85" s="96"/>
      <c r="R85" s="96"/>
      <c r="S85" s="96"/>
    </row>
    <row r="86" spans="1:19" ht="10.5" customHeight="1">
      <c r="A86" s="96"/>
      <c r="O86" s="96"/>
      <c r="P86" s="96"/>
      <c r="Q86" s="96"/>
      <c r="R86" s="96"/>
      <c r="S86" s="96"/>
    </row>
    <row r="87" spans="1:19" ht="10.5" customHeight="1">
      <c r="A87" s="96"/>
      <c r="O87" s="96"/>
      <c r="P87" s="96"/>
      <c r="Q87" s="96"/>
      <c r="R87" s="96"/>
      <c r="S87" s="96"/>
    </row>
    <row r="88" spans="1:19" ht="10.5" customHeight="1">
      <c r="A88" s="103"/>
      <c r="O88" s="96"/>
      <c r="P88" s="96"/>
      <c r="Q88" s="96"/>
      <c r="R88" s="96"/>
      <c r="S88" s="96"/>
    </row>
    <row r="89" spans="1:19" ht="15" customHeight="1">
      <c r="A89" s="121" t="s">
        <v>12</v>
      </c>
      <c r="O89" s="96"/>
      <c r="P89" s="96"/>
      <c r="Q89" s="96"/>
      <c r="R89" s="96"/>
      <c r="S89" s="96"/>
    </row>
    <row r="90" spans="1:19" ht="21" customHeight="1">
      <c r="A90" s="97"/>
      <c r="B90" s="105" t="str">
        <f>IF('HA-Res'!$S$33=0,TOM,'HA-Res'!$E$33)</f>
        <v>Bane ? / Kl. ??:??</v>
      </c>
      <c r="O90" s="96"/>
      <c r="P90" s="96"/>
      <c r="Q90" s="96"/>
      <c r="R90" s="96"/>
      <c r="S90" s="96"/>
    </row>
    <row r="91" spans="1:19" ht="10.5" customHeight="1">
      <c r="A91" s="155" t="s">
        <v>4</v>
      </c>
      <c r="B91" s="107" t="e">
        <f>'HA-Res'!$B$33</f>
        <v>#REF!</v>
      </c>
      <c r="O91" s="96"/>
      <c r="P91" s="96"/>
      <c r="Q91" s="96"/>
      <c r="R91" s="96"/>
      <c r="S91" s="96"/>
    </row>
    <row r="92" spans="1:19" ht="10.5" customHeight="1" thickBot="1">
      <c r="A92" s="156" t="str">
        <f>'HA-Res'!$A$33</f>
        <v>HA-29</v>
      </c>
      <c r="B92" s="109" t="e">
        <f>'HA-Res'!$D$33</f>
        <v>#REF!</v>
      </c>
      <c r="C92" s="110"/>
      <c r="F92" s="105" t="str">
        <f>IF('HA-Res'!$S$35=0,TOM,'HA-Res'!$E$35)</f>
        <v>Bane ? / Kl. ??:??</v>
      </c>
      <c r="O92" s="96"/>
      <c r="P92" s="96"/>
      <c r="Q92" s="96"/>
      <c r="R92" s="96"/>
      <c r="S92" s="96"/>
    </row>
    <row r="93" spans="1:19" ht="10.5" customHeight="1">
      <c r="A93" s="97"/>
      <c r="C93" s="111"/>
      <c r="D93" s="112"/>
      <c r="E93" s="155" t="s">
        <v>4</v>
      </c>
      <c r="F93" s="107" t="e">
        <f>'HA-Res'!$B$35</f>
        <v>#REF!</v>
      </c>
      <c r="O93" s="96"/>
      <c r="P93" s="96"/>
      <c r="Q93" s="96"/>
      <c r="R93" s="96"/>
      <c r="S93" s="96"/>
    </row>
    <row r="94" spans="1:19" ht="10.5" customHeight="1" thickBot="1">
      <c r="A94" s="97"/>
      <c r="B94" s="105" t="str">
        <f>IF('HA-Res'!$S$34=0,TOM,'HA-Res'!$E$34)</f>
        <v>Bane ? / Kl. ??:??</v>
      </c>
      <c r="C94" s="111"/>
      <c r="E94" s="156" t="str">
        <f>'HA-Res'!$A$35</f>
        <v>HA-31</v>
      </c>
      <c r="F94" s="109" t="e">
        <f>'HA-Res'!$D$35</f>
        <v>#REF!</v>
      </c>
      <c r="G94" s="118" t="s">
        <v>13</v>
      </c>
      <c r="O94" s="96"/>
      <c r="P94" s="96"/>
      <c r="Q94" s="96"/>
      <c r="R94" s="96"/>
      <c r="S94" s="96"/>
    </row>
    <row r="95" spans="1:19" ht="10.5" customHeight="1">
      <c r="A95" s="155" t="s">
        <v>4</v>
      </c>
      <c r="B95" s="107" t="e">
        <f>'HA-Res'!$B$34</f>
        <v>#REF!</v>
      </c>
      <c r="C95" s="114"/>
      <c r="O95" s="96"/>
      <c r="P95" s="96"/>
      <c r="Q95" s="96"/>
      <c r="R95" s="96"/>
      <c r="S95" s="96"/>
    </row>
    <row r="96" spans="1:19" ht="10.5" customHeight="1" thickBot="1">
      <c r="A96" s="156" t="str">
        <f>'HA-Res'!$A$34</f>
        <v>HA-30</v>
      </c>
      <c r="B96" s="109" t="e">
        <f>'HA-Res'!$D$34</f>
        <v>#REF!</v>
      </c>
      <c r="O96" s="96"/>
      <c r="P96" s="96"/>
      <c r="Q96" s="96"/>
      <c r="R96" s="96"/>
      <c r="S96" s="96"/>
    </row>
    <row r="97" spans="1:19" ht="10.5" customHeight="1">
      <c r="A97" s="97"/>
      <c r="O97" s="96"/>
      <c r="P97" s="96"/>
      <c r="Q97" s="96"/>
      <c r="R97" s="96"/>
      <c r="S97" s="96"/>
    </row>
    <row r="98" spans="1:19" ht="10.5" customHeight="1">
      <c r="A98" s="97"/>
      <c r="O98" s="96"/>
      <c r="P98" s="96"/>
      <c r="Q98" s="96"/>
      <c r="R98" s="96"/>
      <c r="S98" s="96"/>
    </row>
    <row r="99" spans="1:19" ht="10.5" customHeight="1">
      <c r="A99" s="97"/>
      <c r="B99" s="105" t="str">
        <f>IF('HA-Res'!$S$36=0,TOM,'HA-Res'!$E$36)</f>
        <v>Bane ? / Kl. ??:??</v>
      </c>
      <c r="O99" s="96"/>
      <c r="P99" s="96"/>
      <c r="Q99" s="96"/>
      <c r="R99" s="96"/>
      <c r="S99" s="96"/>
    </row>
    <row r="100" spans="1:19" ht="10.5" customHeight="1">
      <c r="A100" s="155" t="s">
        <v>4</v>
      </c>
      <c r="B100" s="107" t="e">
        <f>'HA-Res'!$B$36</f>
        <v>#REF!</v>
      </c>
      <c r="O100" s="96"/>
      <c r="P100" s="96"/>
      <c r="Q100" s="96"/>
      <c r="R100" s="96"/>
      <c r="S100" s="96"/>
    </row>
    <row r="101" spans="1:19" ht="10.5" customHeight="1" thickBot="1">
      <c r="A101" s="156" t="str">
        <f>'HA-Res'!$A$36</f>
        <v>HA-32</v>
      </c>
      <c r="B101" s="109" t="e">
        <f>'HA-Res'!$D$36</f>
        <v>#REF!</v>
      </c>
      <c r="C101" s="118" t="s">
        <v>14</v>
      </c>
      <c r="O101" s="96"/>
      <c r="P101" s="96"/>
      <c r="Q101" s="96"/>
      <c r="R101" s="96"/>
      <c r="S101" s="96"/>
    </row>
    <row r="102" spans="1:19" ht="10.5" customHeight="1">
      <c r="A102" s="96"/>
      <c r="O102" s="96"/>
      <c r="P102" s="96"/>
      <c r="Q102" s="96"/>
      <c r="R102" s="96"/>
      <c r="S102" s="96"/>
    </row>
    <row r="103" spans="1:19" ht="9">
      <c r="A103" s="96"/>
      <c r="O103" s="96"/>
      <c r="P103" s="96"/>
      <c r="Q103" s="96"/>
      <c r="R103" s="96"/>
      <c r="S103" s="96"/>
    </row>
    <row r="104" spans="1:19" ht="9">
      <c r="A104" s="96"/>
      <c r="O104" s="96"/>
      <c r="P104" s="96"/>
      <c r="Q104" s="96"/>
      <c r="R104" s="96"/>
      <c r="S104" s="96"/>
    </row>
    <row r="105" spans="1:19" ht="9">
      <c r="A105" s="96"/>
      <c r="O105" s="96"/>
      <c r="P105" s="96"/>
      <c r="Q105" s="96"/>
      <c r="R105" s="96"/>
      <c r="S105" s="96"/>
    </row>
    <row r="106" spans="1:19" ht="9">
      <c r="A106" s="96"/>
      <c r="O106" s="96"/>
      <c r="P106" s="96"/>
      <c r="Q106" s="96"/>
      <c r="R106" s="96"/>
      <c r="S106" s="96"/>
    </row>
    <row r="107" spans="5:19" ht="15.75">
      <c r="E107" s="122"/>
      <c r="F107" s="122"/>
      <c r="O107" s="96"/>
      <c r="P107" s="96"/>
      <c r="Q107" s="96"/>
      <c r="R107" s="96"/>
      <c r="S107" s="96"/>
    </row>
    <row r="108" spans="5:19" ht="15.75">
      <c r="E108" s="122"/>
      <c r="F108" s="122"/>
      <c r="O108" s="96"/>
      <c r="P108" s="96"/>
      <c r="Q108" s="96"/>
      <c r="R108" s="96"/>
      <c r="S108" s="96"/>
    </row>
    <row r="109" spans="5:19" ht="15.75">
      <c r="E109" s="122"/>
      <c r="F109" s="122"/>
      <c r="O109" s="96"/>
      <c r="P109" s="96"/>
      <c r="Q109" s="96"/>
      <c r="R109" s="96"/>
      <c r="S109" s="96"/>
    </row>
    <row r="110" spans="5:19" ht="15.75">
      <c r="E110" s="122"/>
      <c r="F110" s="122"/>
      <c r="O110" s="96"/>
      <c r="P110" s="96"/>
      <c r="Q110" s="96"/>
      <c r="R110" s="96"/>
      <c r="S110" s="96"/>
    </row>
    <row r="111" spans="5:19" ht="15.75">
      <c r="E111" s="122"/>
      <c r="F111" s="122"/>
      <c r="O111" s="96"/>
      <c r="P111" s="96"/>
      <c r="Q111" s="96"/>
      <c r="R111" s="96"/>
      <c r="S111" s="96"/>
    </row>
    <row r="112" spans="5:19" ht="15.75">
      <c r="E112" s="122"/>
      <c r="F112" s="122"/>
      <c r="O112" s="96"/>
      <c r="P112" s="96"/>
      <c r="Q112" s="96"/>
      <c r="R112" s="96"/>
      <c r="S112" s="96"/>
    </row>
    <row r="113" spans="5:19" ht="15.75">
      <c r="E113" s="122"/>
      <c r="F113" s="122"/>
      <c r="O113" s="96"/>
      <c r="P113" s="96"/>
      <c r="Q113" s="96"/>
      <c r="R113" s="96"/>
      <c r="S113" s="96"/>
    </row>
    <row r="114" spans="5:19" ht="15.75">
      <c r="E114" s="122"/>
      <c r="F114" s="122"/>
      <c r="O114" s="96"/>
      <c r="P114" s="96"/>
      <c r="Q114" s="96"/>
      <c r="R114" s="96"/>
      <c r="S114" s="96"/>
    </row>
    <row r="115" spans="5:19" ht="15.75">
      <c r="E115" s="122"/>
      <c r="F115" s="122"/>
      <c r="O115" s="96"/>
      <c r="P115" s="96"/>
      <c r="Q115" s="96"/>
      <c r="R115" s="96"/>
      <c r="S115" s="96"/>
    </row>
    <row r="116" spans="5:19" ht="15.75">
      <c r="E116" s="122"/>
      <c r="F116" s="122"/>
      <c r="O116" s="96"/>
      <c r="P116" s="96"/>
      <c r="Q116" s="96"/>
      <c r="R116" s="96"/>
      <c r="S116" s="96"/>
    </row>
    <row r="117" spans="5:19" ht="15.75">
      <c r="E117" s="122"/>
      <c r="F117" s="122"/>
      <c r="O117" s="96"/>
      <c r="P117" s="96"/>
      <c r="Q117" s="96"/>
      <c r="R117" s="96"/>
      <c r="S117" s="96"/>
    </row>
    <row r="118" spans="5:19" ht="15.75">
      <c r="E118" s="122"/>
      <c r="F118" s="122"/>
      <c r="O118" s="96"/>
      <c r="P118" s="96"/>
      <c r="Q118" s="96"/>
      <c r="R118" s="96"/>
      <c r="S118" s="96"/>
    </row>
    <row r="119" spans="5:19" ht="15.75">
      <c r="E119" s="122"/>
      <c r="F119" s="122"/>
      <c r="O119" s="96"/>
      <c r="P119" s="96"/>
      <c r="Q119" s="96"/>
      <c r="R119" s="96"/>
      <c r="S119" s="96"/>
    </row>
    <row r="120" spans="5:19" ht="15.75">
      <c r="E120" s="122"/>
      <c r="F120" s="122"/>
      <c r="O120" s="96"/>
      <c r="P120" s="96"/>
      <c r="Q120" s="96"/>
      <c r="R120" s="96"/>
      <c r="S120" s="96"/>
    </row>
    <row r="121" spans="5:19" ht="15.75">
      <c r="E121" s="122"/>
      <c r="F121" s="122"/>
      <c r="O121" s="96"/>
      <c r="P121" s="96"/>
      <c r="Q121" s="96"/>
      <c r="R121" s="96"/>
      <c r="S121" s="96"/>
    </row>
    <row r="122" spans="5:19" ht="15.75">
      <c r="E122" s="122"/>
      <c r="F122" s="122"/>
      <c r="O122" s="96"/>
      <c r="P122" s="96"/>
      <c r="Q122" s="96"/>
      <c r="R122" s="96"/>
      <c r="S122" s="96"/>
    </row>
    <row r="123" spans="1:19" ht="9">
      <c r="A123" s="96"/>
      <c r="O123" s="96"/>
      <c r="P123" s="96"/>
      <c r="Q123" s="96"/>
      <c r="R123" s="96"/>
      <c r="S123" s="96"/>
    </row>
    <row r="124" spans="1:19" ht="9">
      <c r="A124" s="96"/>
      <c r="O124" s="96"/>
      <c r="P124" s="96"/>
      <c r="Q124" s="96"/>
      <c r="R124" s="96"/>
      <c r="S124" s="96"/>
    </row>
    <row r="125" spans="1:19" ht="9">
      <c r="A125" s="96"/>
      <c r="O125" s="96"/>
      <c r="P125" s="96"/>
      <c r="Q125" s="96"/>
      <c r="R125" s="96"/>
      <c r="S125" s="96"/>
    </row>
    <row r="126" spans="1:19" ht="9">
      <c r="A126" s="96"/>
      <c r="O126" s="96"/>
      <c r="P126" s="96"/>
      <c r="Q126" s="96"/>
      <c r="R126" s="96"/>
      <c r="S126" s="96"/>
    </row>
    <row r="127" spans="1:19" ht="9">
      <c r="A127" s="96"/>
      <c r="O127" s="96"/>
      <c r="P127" s="96"/>
      <c r="Q127" s="96"/>
      <c r="R127" s="96"/>
      <c r="S127" s="96"/>
    </row>
    <row r="128" spans="1:19" ht="20.25">
      <c r="A128" s="96"/>
      <c r="B128" s="123"/>
      <c r="O128" s="96"/>
      <c r="P128" s="96"/>
      <c r="R128" s="96"/>
      <c r="S128" s="96"/>
    </row>
    <row r="129" ht="20.25">
      <c r="B129" s="123"/>
    </row>
    <row r="130" ht="20.25">
      <c r="B130" s="123"/>
    </row>
    <row r="131" ht="20.25">
      <c r="B131" s="123"/>
    </row>
    <row r="132" ht="20.25">
      <c r="B132" s="123"/>
    </row>
    <row r="133" ht="20.25">
      <c r="B133" s="123"/>
    </row>
    <row r="134" spans="2:14" s="125" customFormat="1" ht="20.2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 s="125" customFormat="1" ht="2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 s="125" customFormat="1" ht="20.2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 s="125" customFormat="1" ht="18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 s="125" customFormat="1" ht="18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 s="125" customFormat="1" ht="18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 s="125" customFormat="1" ht="18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 s="125" customFormat="1" ht="18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 s="125" customFormat="1" ht="18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 s="125" customFormat="1" ht="18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 s="125" customFormat="1" ht="18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 s="125" customFormat="1" ht="18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 s="125" customFormat="1" ht="18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</sheetData>
  <sheetProtection/>
  <printOptions horizontalCentered="1"/>
  <pageMargins left="0.2362204724409449" right="0.2362204724409449" top="0.3937007874015748" bottom="0.81" header="0.5118110236220472" footer="0.84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2"/>
  <sheetViews>
    <sheetView showGridLines="0" zoomScale="102" zoomScaleNormal="102" zoomScalePageLayoutView="0" workbookViewId="0" topLeftCell="A1">
      <selection activeCell="E24" sqref="E24"/>
    </sheetView>
  </sheetViews>
  <sheetFormatPr defaultColWidth="8.88671875" defaultRowHeight="15"/>
  <cols>
    <col min="1" max="1" width="4.6640625" style="127" customWidth="1"/>
    <col min="2" max="2" width="17.10546875" style="127" customWidth="1"/>
    <col min="3" max="3" width="1.66796875" style="127" customWidth="1"/>
    <col min="4" max="4" width="20.99609375" style="127" customWidth="1"/>
    <col min="5" max="5" width="14.99609375" style="128" customWidth="1"/>
    <col min="6" max="6" width="20.99609375" style="255" customWidth="1"/>
    <col min="7" max="7" width="2.88671875" style="255" customWidth="1"/>
    <col min="8" max="8" width="20.99609375" style="255" customWidth="1"/>
    <col min="9" max="9" width="3.3359375" style="128" customWidth="1"/>
    <col min="10" max="11" width="1.2265625" style="128" customWidth="1"/>
    <col min="12" max="12" width="1.5625" style="128" customWidth="1"/>
    <col min="13" max="14" width="3.99609375" style="128" customWidth="1"/>
    <col min="15" max="16" width="1.2265625" style="128" customWidth="1"/>
    <col min="17" max="18" width="3.6640625" style="128" customWidth="1"/>
    <col min="19" max="19" width="4.21484375" style="128" customWidth="1"/>
    <col min="20" max="20" width="0.88671875" style="128" customWidth="1"/>
    <col min="21" max="22" width="1.2265625" style="128" customWidth="1"/>
    <col min="23" max="23" width="8.88671875" style="128" customWidth="1"/>
    <col min="24" max="26" width="1.2265625" style="128" customWidth="1"/>
    <col min="27" max="27" width="8.88671875" style="128" customWidth="1"/>
    <col min="28" max="28" width="0.88671875" style="128" customWidth="1"/>
    <col min="29" max="30" width="1.2265625" style="128" customWidth="1"/>
    <col min="31" max="31" width="8.88671875" style="128" customWidth="1"/>
    <col min="32" max="32" width="0.88671875" style="128" customWidth="1"/>
    <col min="33" max="34" width="1.2265625" style="128" customWidth="1"/>
    <col min="35" max="35" width="8.88671875" style="128" customWidth="1"/>
    <col min="36" max="37" width="0.88671875" style="128" customWidth="1"/>
    <col min="38" max="38" width="1.2265625" style="128" customWidth="1"/>
    <col min="39" max="39" width="8.88671875" style="128" customWidth="1"/>
    <col min="40" max="40" width="2.10546875" style="128" customWidth="1"/>
    <col min="41" max="41" width="8.88671875" style="128" customWidth="1"/>
    <col min="42" max="42" width="1.2265625" style="128" customWidth="1"/>
    <col min="43" max="16384" width="8.88671875" style="128" customWidth="1"/>
  </cols>
  <sheetData>
    <row r="1" spans="1:42" ht="28.5" customHeight="1">
      <c r="A1" s="214" t="s">
        <v>164</v>
      </c>
      <c r="B1" s="126"/>
      <c r="E1" s="127"/>
      <c r="T1" s="129"/>
      <c r="U1" s="129"/>
      <c r="V1" s="129"/>
      <c r="X1" s="129"/>
      <c r="Y1" s="129"/>
      <c r="Z1" s="129"/>
      <c r="AB1" s="129"/>
      <c r="AC1" s="129"/>
      <c r="AD1" s="129"/>
      <c r="AN1" s="130"/>
      <c r="AP1" s="131"/>
    </row>
    <row r="2" spans="1:42" ht="24" customHeight="1">
      <c r="A2" s="215" t="str">
        <f>Parametre!$B$1</f>
        <v>CC Plast Cup</v>
      </c>
      <c r="E2" s="127"/>
      <c r="F2" s="256"/>
      <c r="T2" s="129"/>
      <c r="U2" s="129"/>
      <c r="V2" s="129"/>
      <c r="X2" s="129"/>
      <c r="Y2" s="129"/>
      <c r="Z2" s="129"/>
      <c r="AB2" s="129"/>
      <c r="AC2" s="129"/>
      <c r="AD2" s="129"/>
      <c r="AN2" s="130"/>
      <c r="AP2" s="131"/>
    </row>
    <row r="3" spans="1:42" ht="21" customHeight="1">
      <c r="A3" s="133"/>
      <c r="B3" s="134"/>
      <c r="E3" s="220" t="s">
        <v>16</v>
      </c>
      <c r="F3" s="257" t="s">
        <v>17</v>
      </c>
      <c r="H3" s="258" t="s">
        <v>18</v>
      </c>
      <c r="O3" s="138" t="s">
        <v>19</v>
      </c>
      <c r="P3" s="139"/>
      <c r="Q3" s="139"/>
      <c r="R3" s="139"/>
      <c r="S3" s="138" t="s">
        <v>20</v>
      </c>
      <c r="T3" s="129"/>
      <c r="U3" s="129"/>
      <c r="V3" s="129"/>
      <c r="X3" s="129"/>
      <c r="Y3" s="129"/>
      <c r="Z3" s="129"/>
      <c r="AB3" s="129"/>
      <c r="AC3" s="129"/>
      <c r="AD3" s="129"/>
      <c r="AN3" s="130"/>
      <c r="AP3" s="131"/>
    </row>
    <row r="4" spans="1:43" ht="11.25">
      <c r="A4" s="133"/>
      <c r="B4" s="140"/>
      <c r="C4" s="140"/>
      <c r="D4" s="140"/>
      <c r="E4" s="140"/>
      <c r="F4" s="259"/>
      <c r="G4" s="259"/>
      <c r="H4" s="259"/>
      <c r="I4" s="131" t="s">
        <v>21</v>
      </c>
      <c r="J4" s="141" t="s">
        <v>22</v>
      </c>
      <c r="K4" s="141" t="s">
        <v>22</v>
      </c>
      <c r="L4" s="141" t="s">
        <v>22</v>
      </c>
      <c r="M4" s="141" t="s">
        <v>22</v>
      </c>
      <c r="N4" s="141" t="s">
        <v>22</v>
      </c>
      <c r="O4" s="130">
        <v>1</v>
      </c>
      <c r="P4" s="130">
        <v>2</v>
      </c>
      <c r="Q4" s="130">
        <v>3</v>
      </c>
      <c r="R4" s="130">
        <v>4</v>
      </c>
      <c r="T4" s="142" t="s">
        <v>23</v>
      </c>
      <c r="U4" s="142"/>
      <c r="V4" s="142"/>
      <c r="W4" s="131"/>
      <c r="X4" s="142" t="s">
        <v>24</v>
      </c>
      <c r="Y4" s="142"/>
      <c r="Z4" s="142"/>
      <c r="AA4" s="131"/>
      <c r="AB4" s="142" t="s">
        <v>25</v>
      </c>
      <c r="AC4" s="142"/>
      <c r="AD4" s="142"/>
      <c r="AE4" s="131"/>
      <c r="AF4" s="142" t="s">
        <v>26</v>
      </c>
      <c r="AG4" s="142"/>
      <c r="AH4" s="142"/>
      <c r="AI4" s="131"/>
      <c r="AJ4" s="142" t="s">
        <v>27</v>
      </c>
      <c r="AK4" s="142"/>
      <c r="AL4" s="142"/>
      <c r="AM4" s="131"/>
      <c r="AN4" s="130" t="s">
        <v>28</v>
      </c>
      <c r="AO4" s="131"/>
      <c r="AP4" s="131"/>
      <c r="AQ4" s="131"/>
    </row>
    <row r="5" spans="1:42" ht="11.25">
      <c r="A5" s="133" t="s">
        <v>165</v>
      </c>
      <c r="B5" s="143" t="str">
        <f>REPT('DA-Ræk'!$B$7,1)</f>
        <v>Karina Pilak</v>
      </c>
      <c r="C5" s="143" t="s">
        <v>29</v>
      </c>
      <c r="D5" s="143" t="str">
        <f>REPT('DA-Ræk'!$B$8,1)</f>
        <v>Bye</v>
      </c>
      <c r="E5" s="143" t="s">
        <v>249</v>
      </c>
      <c r="F5" s="260" t="str">
        <f aca="true" t="shared" si="0" ref="F5:F25">IF(S5&lt;2,TOM,IF($AP5=1,B5,D5))</f>
        <v>Karina Pilak</v>
      </c>
      <c r="G5" s="259"/>
      <c r="H5" s="260" t="str">
        <f aca="true" t="shared" si="1" ref="H5:H25">IF(S5&lt;2,TOM,IF($AP5=1,D5,B5))</f>
        <v>Bye</v>
      </c>
      <c r="I5" s="130">
        <f aca="true" t="shared" si="2" ref="I5:I25">LEN(E5)</f>
        <v>14</v>
      </c>
      <c r="J5" s="130">
        <f aca="true" t="shared" si="3" ref="J5:J25">FIND("/",$E5)</f>
        <v>3</v>
      </c>
      <c r="K5" s="130">
        <f aca="true" t="shared" si="4" ref="K5:K25">FIND("/",$E5,($J5+1))</f>
        <v>8</v>
      </c>
      <c r="L5" s="130">
        <f aca="true" t="shared" si="5" ref="L5:L25">FIND("/",$E5,($K5+1))</f>
        <v>13</v>
      </c>
      <c r="M5" s="130" t="e">
        <f aca="true" t="shared" si="6" ref="M5:M25">FIND("/",$E5,($L5+1))</f>
        <v>#VALUE!</v>
      </c>
      <c r="N5" s="130" t="e">
        <f aca="true" t="shared" si="7" ref="N5:N25">FIND("/",$E5,($M5+1))</f>
        <v>#VALUE!</v>
      </c>
      <c r="O5" s="130">
        <f aca="true" t="shared" si="8" ref="O5:O25">FIND(" ",$E5)</f>
        <v>5</v>
      </c>
      <c r="P5" s="130">
        <f aca="true" t="shared" si="9" ref="P5:R25">FIND(" ",$E5,O5+1)</f>
        <v>10</v>
      </c>
      <c r="Q5" s="130" t="e">
        <f t="shared" si="9"/>
        <v>#VALUE!</v>
      </c>
      <c r="R5" s="130" t="e">
        <f t="shared" si="9"/>
        <v>#VALUE!</v>
      </c>
      <c r="S5" s="130">
        <f aca="true" t="shared" si="10" ref="S5:S25">COUNT(J5:N5)</f>
        <v>3</v>
      </c>
      <c r="T5" s="130" t="str">
        <f aca="true" t="shared" si="11" ref="T5:T25">MID($E5,1,J5-1)</f>
        <v>11</v>
      </c>
      <c r="U5" s="130" t="str">
        <f aca="true" t="shared" si="12" ref="U5:U25">MID($E5,J5+1,2)</f>
        <v>0 </v>
      </c>
      <c r="V5" s="130">
        <f aca="true" t="shared" si="13" ref="V5:V11">IF(VALUE(T5)&gt;VALUE(U5),1,5)</f>
        <v>1</v>
      </c>
      <c r="W5" s="131"/>
      <c r="X5" s="130" t="str">
        <f aca="true" t="shared" si="14" ref="X5:X25">MID($E5,O5+1,K5-O5-1)</f>
        <v>11</v>
      </c>
      <c r="Y5" s="130" t="str">
        <f aca="true" t="shared" si="15" ref="Y5:Y25">MID($E5,K5+1,2)</f>
        <v>0 </v>
      </c>
      <c r="Z5" s="130">
        <f aca="true" t="shared" si="16" ref="Z5:Z25">IF(VALUE(X5)&gt;VALUE(Y5),1,5)</f>
        <v>1</v>
      </c>
      <c r="AA5" s="131"/>
      <c r="AB5" s="130" t="str">
        <f aca="true" t="shared" si="17" ref="AB5:AB25">MID($E5,P5+1,L5-P5-1)</f>
        <v>11</v>
      </c>
      <c r="AC5" s="130" t="str">
        <f aca="true" t="shared" si="18" ref="AC5:AC25">MID($E5,L5+1,2)</f>
        <v>0</v>
      </c>
      <c r="AD5" s="130">
        <f aca="true" t="shared" si="19" ref="AD5:AD25">IF(VALUE(AB5)&gt;VALUE(AC5),1,5)</f>
        <v>1</v>
      </c>
      <c r="AF5" s="130">
        <f aca="true" t="shared" si="20" ref="AF5:AF25">IF(S5=3,"",MID($E5,Q5+1,M5-Q5-1))</f>
      </c>
      <c r="AG5" s="130">
        <f aca="true" t="shared" si="21" ref="AG5:AG25">IF(S5=3,"",MID($E5,M5+1,2))</f>
      </c>
      <c r="AH5" s="130">
        <f aca="true" t="shared" si="22" ref="AH5:AH25">IF(AF5="","",IF(VALUE(AF5)&gt;VALUE(AG5),1,5))</f>
      </c>
      <c r="AJ5" s="130">
        <f aca="true" t="shared" si="23" ref="AJ5:AJ25">IF(S5&lt;5,"",MID($E5,R5+1,N5-R5-1))</f>
      </c>
      <c r="AK5" s="130">
        <f aca="true" t="shared" si="24" ref="AK5:AK25">IF(S5&lt;5,"",MID($E5,N5+1,2))</f>
      </c>
      <c r="AL5" s="130">
        <f aca="true" t="shared" si="25" ref="AL5:AL25">IF(AJ5="","",IF(VALUE(AJ5)&gt;VALUE(AK5),1,5))</f>
      </c>
      <c r="AN5" s="130">
        <f aca="true" t="shared" si="26" ref="AN5:AN25">SUM(V5,Z5,AD5,AH5,AL5)</f>
        <v>3</v>
      </c>
      <c r="AP5" s="131">
        <f aca="true" t="shared" si="27" ref="AP5:AP25">IF(AN5&lt;1,0,IF(AN5&lt;14,1,2))</f>
        <v>1</v>
      </c>
    </row>
    <row r="6" spans="1:42" ht="11.25">
      <c r="A6" s="144" t="s">
        <v>166</v>
      </c>
      <c r="B6" s="143" t="str">
        <f>REPT('DA-Ræk'!$B$11,1)</f>
        <v>Bye</v>
      </c>
      <c r="C6" s="143" t="s">
        <v>29</v>
      </c>
      <c r="D6" s="143" t="str">
        <f>REPT('DA-Ræk'!$B$12,1)</f>
        <v>Maria Borgen</v>
      </c>
      <c r="E6" s="143" t="s">
        <v>251</v>
      </c>
      <c r="F6" s="260" t="str">
        <f t="shared" si="0"/>
        <v>Maria Borgen</v>
      </c>
      <c r="G6" s="259"/>
      <c r="H6" s="260" t="str">
        <f t="shared" si="1"/>
        <v>Bye</v>
      </c>
      <c r="I6" s="130">
        <f t="shared" si="2"/>
        <v>14</v>
      </c>
      <c r="J6" s="130">
        <f t="shared" si="3"/>
        <v>2</v>
      </c>
      <c r="K6" s="130">
        <f t="shared" si="4"/>
        <v>7</v>
      </c>
      <c r="L6" s="130">
        <f t="shared" si="5"/>
        <v>12</v>
      </c>
      <c r="M6" s="130" t="e">
        <f t="shared" si="6"/>
        <v>#VALUE!</v>
      </c>
      <c r="N6" s="130" t="e">
        <f t="shared" si="7"/>
        <v>#VALUE!</v>
      </c>
      <c r="O6" s="130">
        <f t="shared" si="8"/>
        <v>5</v>
      </c>
      <c r="P6" s="130">
        <f t="shared" si="9"/>
        <v>10</v>
      </c>
      <c r="Q6" s="130" t="e">
        <f t="shared" si="9"/>
        <v>#VALUE!</v>
      </c>
      <c r="R6" s="130" t="e">
        <f t="shared" si="9"/>
        <v>#VALUE!</v>
      </c>
      <c r="S6" s="130">
        <f t="shared" si="10"/>
        <v>3</v>
      </c>
      <c r="T6" s="130" t="str">
        <f t="shared" si="11"/>
        <v>0</v>
      </c>
      <c r="U6" s="130" t="str">
        <f t="shared" si="12"/>
        <v>11</v>
      </c>
      <c r="V6" s="130">
        <f t="shared" si="13"/>
        <v>5</v>
      </c>
      <c r="W6" s="131"/>
      <c r="X6" s="130" t="str">
        <f t="shared" si="14"/>
        <v>0</v>
      </c>
      <c r="Y6" s="130" t="str">
        <f t="shared" si="15"/>
        <v>11</v>
      </c>
      <c r="Z6" s="130">
        <f t="shared" si="16"/>
        <v>5</v>
      </c>
      <c r="AA6" s="131"/>
      <c r="AB6" s="130" t="str">
        <f t="shared" si="17"/>
        <v>0</v>
      </c>
      <c r="AC6" s="130" t="str">
        <f t="shared" si="18"/>
        <v>11</v>
      </c>
      <c r="AD6" s="130">
        <f t="shared" si="19"/>
        <v>5</v>
      </c>
      <c r="AF6" s="130">
        <f t="shared" si="20"/>
      </c>
      <c r="AG6" s="130">
        <f t="shared" si="21"/>
      </c>
      <c r="AH6" s="130">
        <f t="shared" si="22"/>
      </c>
      <c r="AJ6" s="130">
        <f t="shared" si="23"/>
      </c>
      <c r="AK6" s="130">
        <f t="shared" si="24"/>
      </c>
      <c r="AL6" s="130">
        <f t="shared" si="25"/>
      </c>
      <c r="AN6" s="130">
        <f t="shared" si="26"/>
        <v>15</v>
      </c>
      <c r="AP6" s="131">
        <f t="shared" si="27"/>
        <v>2</v>
      </c>
    </row>
    <row r="7" spans="1:42" ht="11.25">
      <c r="A7" s="144" t="s">
        <v>167</v>
      </c>
      <c r="B7" s="143" t="str">
        <f>REPT('DA-Ræk'!$B$15,1)</f>
        <v>Bye</v>
      </c>
      <c r="C7" s="143" t="s">
        <v>29</v>
      </c>
      <c r="D7" s="143" t="str">
        <f>REPT('DA-Ræk'!$B$16,1)</f>
        <v>Tine Eldrup</v>
      </c>
      <c r="E7" s="143" t="s">
        <v>251</v>
      </c>
      <c r="F7" s="260" t="str">
        <f t="shared" si="0"/>
        <v>Tine Eldrup</v>
      </c>
      <c r="G7" s="259"/>
      <c r="H7" s="260" t="str">
        <f t="shared" si="1"/>
        <v>Bye</v>
      </c>
      <c r="I7" s="130">
        <f t="shared" si="2"/>
        <v>14</v>
      </c>
      <c r="J7" s="130">
        <f t="shared" si="3"/>
        <v>2</v>
      </c>
      <c r="K7" s="130">
        <f t="shared" si="4"/>
        <v>7</v>
      </c>
      <c r="L7" s="130">
        <f t="shared" si="5"/>
        <v>12</v>
      </c>
      <c r="M7" s="130" t="e">
        <f t="shared" si="6"/>
        <v>#VALUE!</v>
      </c>
      <c r="N7" s="130" t="e">
        <f t="shared" si="7"/>
        <v>#VALUE!</v>
      </c>
      <c r="O7" s="130">
        <f t="shared" si="8"/>
        <v>5</v>
      </c>
      <c r="P7" s="130">
        <f t="shared" si="9"/>
        <v>10</v>
      </c>
      <c r="Q7" s="130" t="e">
        <f t="shared" si="9"/>
        <v>#VALUE!</v>
      </c>
      <c r="R7" s="130" t="e">
        <f t="shared" si="9"/>
        <v>#VALUE!</v>
      </c>
      <c r="S7" s="130">
        <f t="shared" si="10"/>
        <v>3</v>
      </c>
      <c r="T7" s="130" t="str">
        <f t="shared" si="11"/>
        <v>0</v>
      </c>
      <c r="U7" s="130" t="str">
        <f t="shared" si="12"/>
        <v>11</v>
      </c>
      <c r="V7" s="130">
        <f t="shared" si="13"/>
        <v>5</v>
      </c>
      <c r="W7" s="131"/>
      <c r="X7" s="130" t="str">
        <f t="shared" si="14"/>
        <v>0</v>
      </c>
      <c r="Y7" s="130" t="str">
        <f t="shared" si="15"/>
        <v>11</v>
      </c>
      <c r="Z7" s="130">
        <f t="shared" si="16"/>
        <v>5</v>
      </c>
      <c r="AA7" s="131"/>
      <c r="AB7" s="130" t="str">
        <f t="shared" si="17"/>
        <v>0</v>
      </c>
      <c r="AC7" s="130" t="str">
        <f t="shared" si="18"/>
        <v>11</v>
      </c>
      <c r="AD7" s="130">
        <f t="shared" si="19"/>
        <v>5</v>
      </c>
      <c r="AF7" s="130">
        <f t="shared" si="20"/>
      </c>
      <c r="AG7" s="130">
        <f t="shared" si="21"/>
      </c>
      <c r="AH7" s="130">
        <f t="shared" si="22"/>
      </c>
      <c r="AJ7" s="130">
        <f t="shared" si="23"/>
      </c>
      <c r="AK7" s="130">
        <f t="shared" si="24"/>
      </c>
      <c r="AL7" s="130">
        <f t="shared" si="25"/>
      </c>
      <c r="AN7" s="130">
        <f t="shared" si="26"/>
        <v>15</v>
      </c>
      <c r="AP7" s="131">
        <f t="shared" si="27"/>
        <v>2</v>
      </c>
    </row>
    <row r="8" spans="1:42" ht="11.25">
      <c r="A8" s="144" t="s">
        <v>168</v>
      </c>
      <c r="B8" s="143" t="str">
        <f>REPT('DA-Ræk'!$B$19,1)</f>
        <v>Bye</v>
      </c>
      <c r="C8" s="143" t="s">
        <v>29</v>
      </c>
      <c r="D8" s="143" t="str">
        <f>REPT('DA-Ræk'!$B$20,1)</f>
        <v>Eva Christensen</v>
      </c>
      <c r="E8" s="143" t="s">
        <v>251</v>
      </c>
      <c r="F8" s="260" t="str">
        <f t="shared" si="0"/>
        <v>Eva Christensen</v>
      </c>
      <c r="G8" s="259"/>
      <c r="H8" s="260" t="str">
        <f t="shared" si="1"/>
        <v>Bye</v>
      </c>
      <c r="I8" s="130">
        <f t="shared" si="2"/>
        <v>14</v>
      </c>
      <c r="J8" s="130">
        <f t="shared" si="3"/>
        <v>2</v>
      </c>
      <c r="K8" s="130">
        <f t="shared" si="4"/>
        <v>7</v>
      </c>
      <c r="L8" s="130">
        <f t="shared" si="5"/>
        <v>12</v>
      </c>
      <c r="M8" s="130" t="e">
        <f t="shared" si="6"/>
        <v>#VALUE!</v>
      </c>
      <c r="N8" s="130" t="e">
        <f t="shared" si="7"/>
        <v>#VALUE!</v>
      </c>
      <c r="O8" s="130">
        <f t="shared" si="8"/>
        <v>5</v>
      </c>
      <c r="P8" s="130">
        <f t="shared" si="9"/>
        <v>10</v>
      </c>
      <c r="Q8" s="130" t="e">
        <f t="shared" si="9"/>
        <v>#VALUE!</v>
      </c>
      <c r="R8" s="130" t="e">
        <f t="shared" si="9"/>
        <v>#VALUE!</v>
      </c>
      <c r="S8" s="130">
        <f t="shared" si="10"/>
        <v>3</v>
      </c>
      <c r="T8" s="130" t="str">
        <f t="shared" si="11"/>
        <v>0</v>
      </c>
      <c r="U8" s="130" t="str">
        <f t="shared" si="12"/>
        <v>11</v>
      </c>
      <c r="V8" s="130">
        <f t="shared" si="13"/>
        <v>5</v>
      </c>
      <c r="W8" s="131"/>
      <c r="X8" s="130" t="str">
        <f t="shared" si="14"/>
        <v>0</v>
      </c>
      <c r="Y8" s="130" t="str">
        <f t="shared" si="15"/>
        <v>11</v>
      </c>
      <c r="Z8" s="130">
        <f t="shared" si="16"/>
        <v>5</v>
      </c>
      <c r="AA8" s="131"/>
      <c r="AB8" s="130" t="str">
        <f t="shared" si="17"/>
        <v>0</v>
      </c>
      <c r="AC8" s="130" t="str">
        <f t="shared" si="18"/>
        <v>11</v>
      </c>
      <c r="AD8" s="130">
        <f t="shared" si="19"/>
        <v>5</v>
      </c>
      <c r="AF8" s="130">
        <f t="shared" si="20"/>
      </c>
      <c r="AG8" s="130">
        <f t="shared" si="21"/>
      </c>
      <c r="AH8" s="130">
        <f t="shared" si="22"/>
      </c>
      <c r="AJ8" s="130">
        <f t="shared" si="23"/>
      </c>
      <c r="AK8" s="130">
        <f t="shared" si="24"/>
      </c>
      <c r="AL8" s="130">
        <f t="shared" si="25"/>
      </c>
      <c r="AN8" s="130">
        <f t="shared" si="26"/>
        <v>15</v>
      </c>
      <c r="AP8" s="131">
        <f t="shared" si="27"/>
        <v>2</v>
      </c>
    </row>
    <row r="9" spans="1:42" ht="11.25">
      <c r="A9" s="144" t="s">
        <v>169</v>
      </c>
      <c r="B9" s="143" t="str">
        <f>REPT('DA-Ræk'!$B$23,1)</f>
        <v>Lise Aagensen</v>
      </c>
      <c r="C9" s="143" t="s">
        <v>29</v>
      </c>
      <c r="D9" s="143" t="str">
        <f>REPT('DA-Ræk'!$B$24,1)</f>
        <v>Bye</v>
      </c>
      <c r="E9" s="143" t="s">
        <v>249</v>
      </c>
      <c r="F9" s="260" t="str">
        <f t="shared" si="0"/>
        <v>Lise Aagensen</v>
      </c>
      <c r="G9" s="259"/>
      <c r="H9" s="260" t="str">
        <f t="shared" si="1"/>
        <v>Bye</v>
      </c>
      <c r="I9" s="130">
        <f t="shared" si="2"/>
        <v>14</v>
      </c>
      <c r="J9" s="130">
        <f t="shared" si="3"/>
        <v>3</v>
      </c>
      <c r="K9" s="130">
        <f t="shared" si="4"/>
        <v>8</v>
      </c>
      <c r="L9" s="130">
        <f t="shared" si="5"/>
        <v>13</v>
      </c>
      <c r="M9" s="130" t="e">
        <f t="shared" si="6"/>
        <v>#VALUE!</v>
      </c>
      <c r="N9" s="130" t="e">
        <f t="shared" si="7"/>
        <v>#VALUE!</v>
      </c>
      <c r="O9" s="130">
        <f t="shared" si="8"/>
        <v>5</v>
      </c>
      <c r="P9" s="130">
        <f t="shared" si="9"/>
        <v>10</v>
      </c>
      <c r="Q9" s="130" t="e">
        <f t="shared" si="9"/>
        <v>#VALUE!</v>
      </c>
      <c r="R9" s="130" t="e">
        <f t="shared" si="9"/>
        <v>#VALUE!</v>
      </c>
      <c r="S9" s="130">
        <f t="shared" si="10"/>
        <v>3</v>
      </c>
      <c r="T9" s="130" t="str">
        <f t="shared" si="11"/>
        <v>11</v>
      </c>
      <c r="U9" s="130" t="str">
        <f t="shared" si="12"/>
        <v>0 </v>
      </c>
      <c r="V9" s="130">
        <f t="shared" si="13"/>
        <v>1</v>
      </c>
      <c r="W9" s="131"/>
      <c r="X9" s="130" t="str">
        <f t="shared" si="14"/>
        <v>11</v>
      </c>
      <c r="Y9" s="130" t="str">
        <f t="shared" si="15"/>
        <v>0 </v>
      </c>
      <c r="Z9" s="130">
        <f t="shared" si="16"/>
        <v>1</v>
      </c>
      <c r="AA9" s="131"/>
      <c r="AB9" s="130" t="str">
        <f t="shared" si="17"/>
        <v>11</v>
      </c>
      <c r="AC9" s="130" t="str">
        <f t="shared" si="18"/>
        <v>0</v>
      </c>
      <c r="AD9" s="130">
        <f t="shared" si="19"/>
        <v>1</v>
      </c>
      <c r="AF9" s="130">
        <f t="shared" si="20"/>
      </c>
      <c r="AG9" s="130">
        <f t="shared" si="21"/>
      </c>
      <c r="AH9" s="130">
        <f t="shared" si="22"/>
      </c>
      <c r="AJ9" s="130">
        <f t="shared" si="23"/>
      </c>
      <c r="AK9" s="130">
        <f t="shared" si="24"/>
      </c>
      <c r="AL9" s="130">
        <f t="shared" si="25"/>
      </c>
      <c r="AN9" s="130">
        <f t="shared" si="26"/>
        <v>3</v>
      </c>
      <c r="AP9" s="131">
        <f t="shared" si="27"/>
        <v>1</v>
      </c>
    </row>
    <row r="10" spans="1:42" ht="11.25">
      <c r="A10" s="144" t="s">
        <v>170</v>
      </c>
      <c r="B10" s="143" t="str">
        <f>REPT('DA-Ræk'!$B$27,1)</f>
        <v>Bye</v>
      </c>
      <c r="C10" s="143" t="s">
        <v>29</v>
      </c>
      <c r="D10" s="143" t="str">
        <f>REPT('DA-Ræk'!$B$28,1)</f>
        <v>Maria Benevente</v>
      </c>
      <c r="E10" s="143" t="s">
        <v>251</v>
      </c>
      <c r="F10" s="260" t="str">
        <f t="shared" si="0"/>
        <v>Maria Benevente</v>
      </c>
      <c r="G10" s="259"/>
      <c r="H10" s="260" t="str">
        <f t="shared" si="1"/>
        <v>Bye</v>
      </c>
      <c r="I10" s="130">
        <f t="shared" si="2"/>
        <v>14</v>
      </c>
      <c r="J10" s="130">
        <f t="shared" si="3"/>
        <v>2</v>
      </c>
      <c r="K10" s="130">
        <f t="shared" si="4"/>
        <v>7</v>
      </c>
      <c r="L10" s="130">
        <f t="shared" si="5"/>
        <v>12</v>
      </c>
      <c r="M10" s="130" t="e">
        <f t="shared" si="6"/>
        <v>#VALUE!</v>
      </c>
      <c r="N10" s="130" t="e">
        <f t="shared" si="7"/>
        <v>#VALUE!</v>
      </c>
      <c r="O10" s="130">
        <f t="shared" si="8"/>
        <v>5</v>
      </c>
      <c r="P10" s="130">
        <f t="shared" si="9"/>
        <v>10</v>
      </c>
      <c r="Q10" s="130" t="e">
        <f t="shared" si="9"/>
        <v>#VALUE!</v>
      </c>
      <c r="R10" s="130" t="e">
        <f t="shared" si="9"/>
        <v>#VALUE!</v>
      </c>
      <c r="S10" s="130">
        <f t="shared" si="10"/>
        <v>3</v>
      </c>
      <c r="T10" s="130" t="str">
        <f t="shared" si="11"/>
        <v>0</v>
      </c>
      <c r="U10" s="130" t="str">
        <f t="shared" si="12"/>
        <v>11</v>
      </c>
      <c r="V10" s="130">
        <f t="shared" si="13"/>
        <v>5</v>
      </c>
      <c r="W10" s="131"/>
      <c r="X10" s="130" t="str">
        <f t="shared" si="14"/>
        <v>0</v>
      </c>
      <c r="Y10" s="130" t="str">
        <f t="shared" si="15"/>
        <v>11</v>
      </c>
      <c r="Z10" s="130">
        <f t="shared" si="16"/>
        <v>5</v>
      </c>
      <c r="AA10" s="131"/>
      <c r="AB10" s="130" t="str">
        <f t="shared" si="17"/>
        <v>0</v>
      </c>
      <c r="AC10" s="130" t="str">
        <f t="shared" si="18"/>
        <v>11</v>
      </c>
      <c r="AD10" s="130">
        <f t="shared" si="19"/>
        <v>5</v>
      </c>
      <c r="AF10" s="130">
        <f t="shared" si="20"/>
      </c>
      <c r="AG10" s="130">
        <f t="shared" si="21"/>
      </c>
      <c r="AH10" s="130">
        <f t="shared" si="22"/>
      </c>
      <c r="AJ10" s="130">
        <f t="shared" si="23"/>
      </c>
      <c r="AK10" s="130">
        <f t="shared" si="24"/>
      </c>
      <c r="AL10" s="130">
        <f t="shared" si="25"/>
      </c>
      <c r="AN10" s="130">
        <f t="shared" si="26"/>
        <v>15</v>
      </c>
      <c r="AP10" s="131">
        <f t="shared" si="27"/>
        <v>2</v>
      </c>
    </row>
    <row r="11" spans="1:42" ht="11.25">
      <c r="A11" s="144" t="s">
        <v>171</v>
      </c>
      <c r="B11" s="143" t="str">
        <f>REPT('DA-Ræk'!$B$31,1)</f>
        <v>Maria Helt</v>
      </c>
      <c r="C11" s="143" t="s">
        <v>29</v>
      </c>
      <c r="D11" s="143" t="str">
        <f>REPT('DA-Ræk'!$B$32,1)</f>
        <v>Bye</v>
      </c>
      <c r="E11" s="143" t="s">
        <v>249</v>
      </c>
      <c r="F11" s="260" t="str">
        <f t="shared" si="0"/>
        <v>Maria Helt</v>
      </c>
      <c r="G11" s="259"/>
      <c r="H11" s="260" t="str">
        <f t="shared" si="1"/>
        <v>Bye</v>
      </c>
      <c r="I11" s="130">
        <f t="shared" si="2"/>
        <v>14</v>
      </c>
      <c r="J11" s="130">
        <f t="shared" si="3"/>
        <v>3</v>
      </c>
      <c r="K11" s="130">
        <f t="shared" si="4"/>
        <v>8</v>
      </c>
      <c r="L11" s="130">
        <f t="shared" si="5"/>
        <v>13</v>
      </c>
      <c r="M11" s="130" t="e">
        <f t="shared" si="6"/>
        <v>#VALUE!</v>
      </c>
      <c r="N11" s="130" t="e">
        <f t="shared" si="7"/>
        <v>#VALUE!</v>
      </c>
      <c r="O11" s="130">
        <f t="shared" si="8"/>
        <v>5</v>
      </c>
      <c r="P11" s="130">
        <f t="shared" si="9"/>
        <v>10</v>
      </c>
      <c r="Q11" s="130" t="e">
        <f t="shared" si="9"/>
        <v>#VALUE!</v>
      </c>
      <c r="R11" s="130" t="e">
        <f t="shared" si="9"/>
        <v>#VALUE!</v>
      </c>
      <c r="S11" s="130">
        <f t="shared" si="10"/>
        <v>3</v>
      </c>
      <c r="T11" s="130" t="str">
        <f t="shared" si="11"/>
        <v>11</v>
      </c>
      <c r="U11" s="130" t="str">
        <f t="shared" si="12"/>
        <v>0 </v>
      </c>
      <c r="V11" s="130">
        <f t="shared" si="13"/>
        <v>1</v>
      </c>
      <c r="W11" s="131"/>
      <c r="X11" s="130" t="str">
        <f t="shared" si="14"/>
        <v>11</v>
      </c>
      <c r="Y11" s="130" t="str">
        <f t="shared" si="15"/>
        <v>0 </v>
      </c>
      <c r="Z11" s="130">
        <f t="shared" si="16"/>
        <v>1</v>
      </c>
      <c r="AA11" s="131"/>
      <c r="AB11" s="130" t="str">
        <f t="shared" si="17"/>
        <v>11</v>
      </c>
      <c r="AC11" s="130" t="str">
        <f t="shared" si="18"/>
        <v>0</v>
      </c>
      <c r="AD11" s="130">
        <f t="shared" si="19"/>
        <v>1</v>
      </c>
      <c r="AF11" s="130">
        <f t="shared" si="20"/>
      </c>
      <c r="AG11" s="130">
        <f t="shared" si="21"/>
      </c>
      <c r="AH11" s="130">
        <f t="shared" si="22"/>
      </c>
      <c r="AJ11" s="130">
        <f t="shared" si="23"/>
      </c>
      <c r="AK11" s="130">
        <f t="shared" si="24"/>
      </c>
      <c r="AL11" s="130">
        <f t="shared" si="25"/>
      </c>
      <c r="AN11" s="130">
        <f t="shared" si="26"/>
        <v>3</v>
      </c>
      <c r="AP11" s="131">
        <f t="shared" si="27"/>
        <v>1</v>
      </c>
    </row>
    <row r="12" spans="1:42" ht="11.25">
      <c r="A12" s="145" t="s">
        <v>172</v>
      </c>
      <c r="B12" s="146" t="str">
        <f>REPT('DA-Ræk'!$B$35,1)</f>
        <v>Bye</v>
      </c>
      <c r="C12" s="146" t="s">
        <v>29</v>
      </c>
      <c r="D12" s="146" t="str">
        <f>REPT('DA-Ræk'!$B$36,1)</f>
        <v>Eve Alonso</v>
      </c>
      <c r="E12" s="143" t="s">
        <v>251</v>
      </c>
      <c r="F12" s="260" t="str">
        <f t="shared" si="0"/>
        <v>Eve Alonso</v>
      </c>
      <c r="G12" s="259"/>
      <c r="H12" s="260" t="str">
        <f t="shared" si="1"/>
        <v>Bye</v>
      </c>
      <c r="I12" s="130">
        <f t="shared" si="2"/>
        <v>14</v>
      </c>
      <c r="J12" s="130">
        <f t="shared" si="3"/>
        <v>2</v>
      </c>
      <c r="K12" s="130">
        <f t="shared" si="4"/>
        <v>7</v>
      </c>
      <c r="L12" s="130">
        <f t="shared" si="5"/>
        <v>12</v>
      </c>
      <c r="M12" s="130" t="e">
        <f t="shared" si="6"/>
        <v>#VALUE!</v>
      </c>
      <c r="N12" s="130" t="e">
        <f t="shared" si="7"/>
        <v>#VALUE!</v>
      </c>
      <c r="O12" s="130">
        <f t="shared" si="8"/>
        <v>5</v>
      </c>
      <c r="P12" s="130">
        <f t="shared" si="9"/>
        <v>10</v>
      </c>
      <c r="Q12" s="130" t="e">
        <f t="shared" si="9"/>
        <v>#VALUE!</v>
      </c>
      <c r="R12" s="130" t="e">
        <f t="shared" si="9"/>
        <v>#VALUE!</v>
      </c>
      <c r="S12" s="130">
        <f t="shared" si="10"/>
        <v>3</v>
      </c>
      <c r="T12" s="130" t="str">
        <f t="shared" si="11"/>
        <v>0</v>
      </c>
      <c r="U12" s="130" t="str">
        <f t="shared" si="12"/>
        <v>11</v>
      </c>
      <c r="V12" s="130">
        <f aca="true" t="shared" si="28" ref="V12:V27">IF(VALUE(T12)=VALUE(U12),-99,IF(VALUE(T12)&gt;VALUE(U12),1,5))</f>
        <v>5</v>
      </c>
      <c r="W12" s="131"/>
      <c r="X12" s="130" t="str">
        <f t="shared" si="14"/>
        <v>0</v>
      </c>
      <c r="Y12" s="130" t="str">
        <f t="shared" si="15"/>
        <v>11</v>
      </c>
      <c r="Z12" s="130">
        <f t="shared" si="16"/>
        <v>5</v>
      </c>
      <c r="AA12" s="131"/>
      <c r="AB12" s="130" t="str">
        <f t="shared" si="17"/>
        <v>0</v>
      </c>
      <c r="AC12" s="130" t="str">
        <f t="shared" si="18"/>
        <v>11</v>
      </c>
      <c r="AD12" s="130">
        <f t="shared" si="19"/>
        <v>5</v>
      </c>
      <c r="AF12" s="130">
        <f t="shared" si="20"/>
      </c>
      <c r="AG12" s="130">
        <f t="shared" si="21"/>
      </c>
      <c r="AH12" s="130">
        <f t="shared" si="22"/>
      </c>
      <c r="AJ12" s="130">
        <f t="shared" si="23"/>
      </c>
      <c r="AK12" s="130">
        <f t="shared" si="24"/>
      </c>
      <c r="AL12" s="130">
        <f t="shared" si="25"/>
      </c>
      <c r="AN12" s="130">
        <f t="shared" si="26"/>
        <v>15</v>
      </c>
      <c r="AP12" s="131">
        <f t="shared" si="27"/>
        <v>2</v>
      </c>
    </row>
    <row r="13" spans="1:42" ht="11.25">
      <c r="A13" s="144" t="s">
        <v>173</v>
      </c>
      <c r="B13" s="143" t="str">
        <f>REPT(F5,1)</f>
        <v>Karina Pilak</v>
      </c>
      <c r="C13" s="143" t="s">
        <v>29</v>
      </c>
      <c r="D13" s="143" t="str">
        <f>REPT(F6,1)</f>
        <v>Maria Borgen</v>
      </c>
      <c r="E13" s="143" t="s">
        <v>276</v>
      </c>
      <c r="F13" s="260" t="str">
        <f t="shared" si="0"/>
        <v>Karina Pilak</v>
      </c>
      <c r="G13" s="259"/>
      <c r="H13" s="260" t="str">
        <f t="shared" si="1"/>
        <v>Maria Borgen</v>
      </c>
      <c r="I13" s="130">
        <f t="shared" si="2"/>
        <v>14</v>
      </c>
      <c r="J13" s="130">
        <f t="shared" si="3"/>
        <v>3</v>
      </c>
      <c r="K13" s="130">
        <f t="shared" si="4"/>
        <v>8</v>
      </c>
      <c r="L13" s="130">
        <f t="shared" si="5"/>
        <v>13</v>
      </c>
      <c r="M13" s="130" t="e">
        <f t="shared" si="6"/>
        <v>#VALUE!</v>
      </c>
      <c r="N13" s="130" t="e">
        <f t="shared" si="7"/>
        <v>#VALUE!</v>
      </c>
      <c r="O13" s="130">
        <f t="shared" si="8"/>
        <v>5</v>
      </c>
      <c r="P13" s="130">
        <f t="shared" si="9"/>
        <v>10</v>
      </c>
      <c r="Q13" s="130" t="e">
        <f t="shared" si="9"/>
        <v>#VALUE!</v>
      </c>
      <c r="R13" s="130" t="e">
        <f t="shared" si="9"/>
        <v>#VALUE!</v>
      </c>
      <c r="S13" s="130">
        <f t="shared" si="10"/>
        <v>3</v>
      </c>
      <c r="T13" s="130" t="str">
        <f t="shared" si="11"/>
        <v>11</v>
      </c>
      <c r="U13" s="130" t="str">
        <f t="shared" si="12"/>
        <v>4 </v>
      </c>
      <c r="V13" s="130">
        <f t="shared" si="28"/>
        <v>1</v>
      </c>
      <c r="W13" s="131"/>
      <c r="X13" s="130" t="str">
        <f t="shared" si="14"/>
        <v>11</v>
      </c>
      <c r="Y13" s="130" t="str">
        <f t="shared" si="15"/>
        <v>4 </v>
      </c>
      <c r="Z13" s="130">
        <f t="shared" si="16"/>
        <v>1</v>
      </c>
      <c r="AA13" s="131"/>
      <c r="AB13" s="130" t="str">
        <f t="shared" si="17"/>
        <v>11</v>
      </c>
      <c r="AC13" s="130" t="str">
        <f t="shared" si="18"/>
        <v>3</v>
      </c>
      <c r="AD13" s="130">
        <f t="shared" si="19"/>
        <v>1</v>
      </c>
      <c r="AF13" s="130">
        <f t="shared" si="20"/>
      </c>
      <c r="AG13" s="130">
        <f t="shared" si="21"/>
      </c>
      <c r="AH13" s="130">
        <f t="shared" si="22"/>
      </c>
      <c r="AJ13" s="130">
        <f t="shared" si="23"/>
      </c>
      <c r="AK13" s="130">
        <f t="shared" si="24"/>
      </c>
      <c r="AL13" s="130">
        <f t="shared" si="25"/>
      </c>
      <c r="AN13" s="130">
        <f t="shared" si="26"/>
        <v>3</v>
      </c>
      <c r="AP13" s="131">
        <f t="shared" si="27"/>
        <v>1</v>
      </c>
    </row>
    <row r="14" spans="1:42" ht="11.25">
      <c r="A14" s="144" t="s">
        <v>174</v>
      </c>
      <c r="B14" s="143" t="str">
        <f>REPT(F7,1)</f>
        <v>Tine Eldrup</v>
      </c>
      <c r="C14" s="143" t="s">
        <v>29</v>
      </c>
      <c r="D14" s="143" t="str">
        <f>REPT(F8,1)</f>
        <v>Eva Christensen</v>
      </c>
      <c r="E14" s="143" t="s">
        <v>279</v>
      </c>
      <c r="F14" s="260" t="str">
        <f t="shared" si="0"/>
        <v>Tine Eldrup</v>
      </c>
      <c r="G14" s="259"/>
      <c r="H14" s="260" t="str">
        <f t="shared" si="1"/>
        <v>Eva Christensen</v>
      </c>
      <c r="I14" s="130">
        <f t="shared" si="2"/>
        <v>15</v>
      </c>
      <c r="J14" s="130">
        <f t="shared" si="3"/>
        <v>3</v>
      </c>
      <c r="K14" s="130">
        <f t="shared" si="4"/>
        <v>8</v>
      </c>
      <c r="L14" s="130">
        <f t="shared" si="5"/>
        <v>14</v>
      </c>
      <c r="M14" s="130" t="e">
        <f t="shared" si="6"/>
        <v>#VALUE!</v>
      </c>
      <c r="N14" s="130" t="e">
        <f t="shared" si="7"/>
        <v>#VALUE!</v>
      </c>
      <c r="O14" s="130">
        <f t="shared" si="8"/>
        <v>5</v>
      </c>
      <c r="P14" s="130">
        <f t="shared" si="9"/>
        <v>11</v>
      </c>
      <c r="Q14" s="130" t="e">
        <f t="shared" si="9"/>
        <v>#VALUE!</v>
      </c>
      <c r="R14" s="130" t="e">
        <f t="shared" si="9"/>
        <v>#VALUE!</v>
      </c>
      <c r="S14" s="130">
        <f t="shared" si="10"/>
        <v>3</v>
      </c>
      <c r="T14" s="130" t="str">
        <f t="shared" si="11"/>
        <v>11</v>
      </c>
      <c r="U14" s="130" t="str">
        <f t="shared" si="12"/>
        <v>7 </v>
      </c>
      <c r="V14" s="130">
        <f t="shared" si="28"/>
        <v>1</v>
      </c>
      <c r="W14" s="131"/>
      <c r="X14" s="130" t="str">
        <f t="shared" si="14"/>
        <v>12</v>
      </c>
      <c r="Y14" s="130" t="str">
        <f t="shared" si="15"/>
        <v>10</v>
      </c>
      <c r="Z14" s="130">
        <f t="shared" si="16"/>
        <v>1</v>
      </c>
      <c r="AA14" s="131"/>
      <c r="AB14" s="130" t="str">
        <f t="shared" si="17"/>
        <v>11</v>
      </c>
      <c r="AC14" s="130" t="str">
        <f t="shared" si="18"/>
        <v>7</v>
      </c>
      <c r="AD14" s="130">
        <f t="shared" si="19"/>
        <v>1</v>
      </c>
      <c r="AF14" s="130">
        <f t="shared" si="20"/>
      </c>
      <c r="AG14" s="130">
        <f t="shared" si="21"/>
      </c>
      <c r="AH14" s="130">
        <f t="shared" si="22"/>
      </c>
      <c r="AJ14" s="130">
        <f t="shared" si="23"/>
      </c>
      <c r="AK14" s="130">
        <f t="shared" si="24"/>
      </c>
      <c r="AL14" s="130">
        <f t="shared" si="25"/>
      </c>
      <c r="AN14" s="130">
        <f t="shared" si="26"/>
        <v>3</v>
      </c>
      <c r="AP14" s="131">
        <f t="shared" si="27"/>
        <v>1</v>
      </c>
    </row>
    <row r="15" spans="1:42" ht="11.25">
      <c r="A15" s="144" t="s">
        <v>175</v>
      </c>
      <c r="B15" s="143" t="str">
        <f>REPT(F9,1)</f>
        <v>Lise Aagensen</v>
      </c>
      <c r="C15" s="143" t="s">
        <v>29</v>
      </c>
      <c r="D15" s="143" t="str">
        <f>REPT(F10,1)</f>
        <v>Maria Benevente</v>
      </c>
      <c r="E15" s="143" t="s">
        <v>309</v>
      </c>
      <c r="F15" s="260" t="str">
        <f t="shared" si="0"/>
        <v>Lise Aagensen</v>
      </c>
      <c r="G15" s="259"/>
      <c r="H15" s="260" t="str">
        <f t="shared" si="1"/>
        <v>Maria Benevente</v>
      </c>
      <c r="I15" s="130">
        <f t="shared" si="2"/>
        <v>20</v>
      </c>
      <c r="J15" s="130">
        <f t="shared" si="3"/>
        <v>3</v>
      </c>
      <c r="K15" s="130">
        <f t="shared" si="4"/>
        <v>8</v>
      </c>
      <c r="L15" s="130">
        <f t="shared" si="5"/>
        <v>14</v>
      </c>
      <c r="M15" s="130">
        <f t="shared" si="6"/>
        <v>19</v>
      </c>
      <c r="N15" s="130" t="e">
        <f t="shared" si="7"/>
        <v>#VALUE!</v>
      </c>
      <c r="O15" s="130">
        <f t="shared" si="8"/>
        <v>5</v>
      </c>
      <c r="P15" s="130">
        <f t="shared" si="9"/>
        <v>11</v>
      </c>
      <c r="Q15" s="130">
        <f t="shared" si="9"/>
        <v>16</v>
      </c>
      <c r="R15" s="130" t="e">
        <f t="shared" si="9"/>
        <v>#VALUE!</v>
      </c>
      <c r="S15" s="130">
        <f t="shared" si="10"/>
        <v>4</v>
      </c>
      <c r="T15" s="130" t="str">
        <f t="shared" si="11"/>
        <v>11</v>
      </c>
      <c r="U15" s="130" t="str">
        <f t="shared" si="12"/>
        <v>3 </v>
      </c>
      <c r="V15" s="130">
        <f t="shared" si="28"/>
        <v>1</v>
      </c>
      <c r="W15" s="131"/>
      <c r="X15" s="130" t="str">
        <f t="shared" si="14"/>
        <v>13</v>
      </c>
      <c r="Y15" s="130" t="str">
        <f t="shared" si="15"/>
        <v>15</v>
      </c>
      <c r="Z15" s="130">
        <f t="shared" si="16"/>
        <v>5</v>
      </c>
      <c r="AA15" s="131"/>
      <c r="AB15" s="130" t="str">
        <f t="shared" si="17"/>
        <v>11</v>
      </c>
      <c r="AC15" s="130" t="str">
        <f t="shared" si="18"/>
        <v>9 </v>
      </c>
      <c r="AD15" s="130">
        <f t="shared" si="19"/>
        <v>1</v>
      </c>
      <c r="AF15" s="130" t="str">
        <f t="shared" si="20"/>
        <v>11</v>
      </c>
      <c r="AG15" s="130" t="str">
        <f t="shared" si="21"/>
        <v>8</v>
      </c>
      <c r="AH15" s="130">
        <f t="shared" si="22"/>
        <v>1</v>
      </c>
      <c r="AJ15" s="130">
        <f t="shared" si="23"/>
      </c>
      <c r="AK15" s="130">
        <f t="shared" si="24"/>
      </c>
      <c r="AL15" s="130">
        <f t="shared" si="25"/>
      </c>
      <c r="AN15" s="130">
        <f t="shared" si="26"/>
        <v>8</v>
      </c>
      <c r="AP15" s="131">
        <f t="shared" si="27"/>
        <v>1</v>
      </c>
    </row>
    <row r="16" spans="1:42" ht="11.25">
      <c r="A16" s="144" t="s">
        <v>176</v>
      </c>
      <c r="B16" s="143" t="str">
        <f>REPT(F11,1)</f>
        <v>Maria Helt</v>
      </c>
      <c r="C16" s="143" t="s">
        <v>29</v>
      </c>
      <c r="D16" s="143" t="str">
        <f>REPT(F12,1)</f>
        <v>Eve Alonso</v>
      </c>
      <c r="E16" s="143" t="s">
        <v>308</v>
      </c>
      <c r="F16" s="260" t="str">
        <f t="shared" si="0"/>
        <v>Eve Alonso</v>
      </c>
      <c r="G16" s="259"/>
      <c r="H16" s="260" t="str">
        <f t="shared" si="1"/>
        <v>Maria Helt</v>
      </c>
      <c r="I16" s="130">
        <f t="shared" si="2"/>
        <v>19</v>
      </c>
      <c r="J16" s="130">
        <f t="shared" si="3"/>
        <v>2</v>
      </c>
      <c r="K16" s="130">
        <f t="shared" si="4"/>
        <v>8</v>
      </c>
      <c r="L16" s="130">
        <f t="shared" si="5"/>
        <v>12</v>
      </c>
      <c r="M16" s="130">
        <f t="shared" si="6"/>
        <v>17</v>
      </c>
      <c r="N16" s="130" t="e">
        <f t="shared" si="7"/>
        <v>#VALUE!</v>
      </c>
      <c r="O16" s="130">
        <f t="shared" si="8"/>
        <v>5</v>
      </c>
      <c r="P16" s="130">
        <f t="shared" si="9"/>
        <v>10</v>
      </c>
      <c r="Q16" s="130">
        <f t="shared" si="9"/>
        <v>15</v>
      </c>
      <c r="R16" s="130" t="e">
        <f t="shared" si="9"/>
        <v>#VALUE!</v>
      </c>
      <c r="S16" s="130">
        <f t="shared" si="10"/>
        <v>4</v>
      </c>
      <c r="T16" s="130" t="str">
        <f t="shared" si="11"/>
        <v>7</v>
      </c>
      <c r="U16" s="130" t="str">
        <f t="shared" si="12"/>
        <v>11</v>
      </c>
      <c r="V16" s="130">
        <f t="shared" si="28"/>
        <v>5</v>
      </c>
      <c r="W16" s="131"/>
      <c r="X16" s="130" t="str">
        <f t="shared" si="14"/>
        <v>11</v>
      </c>
      <c r="Y16" s="130" t="str">
        <f t="shared" si="15"/>
        <v>8 </v>
      </c>
      <c r="Z16" s="130">
        <f t="shared" si="16"/>
        <v>1</v>
      </c>
      <c r="AA16" s="131"/>
      <c r="AB16" s="130" t="str">
        <f t="shared" si="17"/>
        <v>8</v>
      </c>
      <c r="AC16" s="130" t="str">
        <f t="shared" si="18"/>
        <v>11</v>
      </c>
      <c r="AD16" s="130">
        <f t="shared" si="19"/>
        <v>5</v>
      </c>
      <c r="AF16" s="130" t="str">
        <f t="shared" si="20"/>
        <v>6</v>
      </c>
      <c r="AG16" s="130" t="str">
        <f t="shared" si="21"/>
        <v>11</v>
      </c>
      <c r="AH16" s="130">
        <f t="shared" si="22"/>
        <v>5</v>
      </c>
      <c r="AJ16" s="130">
        <f t="shared" si="23"/>
      </c>
      <c r="AK16" s="130">
        <f t="shared" si="24"/>
      </c>
      <c r="AL16" s="130">
        <f t="shared" si="25"/>
      </c>
      <c r="AN16" s="130">
        <f t="shared" si="26"/>
        <v>16</v>
      </c>
      <c r="AP16" s="131">
        <f t="shared" si="27"/>
        <v>2</v>
      </c>
    </row>
    <row r="17" spans="1:42" ht="11.25">
      <c r="A17" s="144" t="s">
        <v>177</v>
      </c>
      <c r="B17" s="143" t="str">
        <f>REPT(F13,1)</f>
        <v>Karina Pilak</v>
      </c>
      <c r="C17" s="143" t="s">
        <v>29</v>
      </c>
      <c r="D17" s="143" t="str">
        <f>REPT(F14,1)</f>
        <v>Tine Eldrup</v>
      </c>
      <c r="E17" s="143" t="s">
        <v>323</v>
      </c>
      <c r="F17" s="260" t="str">
        <f t="shared" si="0"/>
        <v>Karina Pilak</v>
      </c>
      <c r="G17" s="259"/>
      <c r="H17" s="260" t="str">
        <f t="shared" si="1"/>
        <v>Tine Eldrup</v>
      </c>
      <c r="I17" s="130">
        <f t="shared" si="2"/>
        <v>14</v>
      </c>
      <c r="J17" s="130">
        <f t="shared" si="3"/>
        <v>3</v>
      </c>
      <c r="K17" s="130">
        <f t="shared" si="4"/>
        <v>8</v>
      </c>
      <c r="L17" s="130">
        <f t="shared" si="5"/>
        <v>13</v>
      </c>
      <c r="M17" s="130" t="e">
        <f t="shared" si="6"/>
        <v>#VALUE!</v>
      </c>
      <c r="N17" s="130" t="e">
        <f t="shared" si="7"/>
        <v>#VALUE!</v>
      </c>
      <c r="O17" s="130">
        <f t="shared" si="8"/>
        <v>5</v>
      </c>
      <c r="P17" s="130">
        <f t="shared" si="9"/>
        <v>10</v>
      </c>
      <c r="Q17" s="130" t="e">
        <f t="shared" si="9"/>
        <v>#VALUE!</v>
      </c>
      <c r="R17" s="130" t="e">
        <f t="shared" si="9"/>
        <v>#VALUE!</v>
      </c>
      <c r="S17" s="130">
        <f t="shared" si="10"/>
        <v>3</v>
      </c>
      <c r="T17" s="130" t="str">
        <f t="shared" si="11"/>
        <v>11</v>
      </c>
      <c r="U17" s="130" t="str">
        <f t="shared" si="12"/>
        <v>4 </v>
      </c>
      <c r="V17" s="130">
        <f t="shared" si="28"/>
        <v>1</v>
      </c>
      <c r="W17" s="131"/>
      <c r="X17" s="130" t="str">
        <f t="shared" si="14"/>
        <v>11</v>
      </c>
      <c r="Y17" s="130" t="str">
        <f t="shared" si="15"/>
        <v>4 </v>
      </c>
      <c r="Z17" s="130">
        <f t="shared" si="16"/>
        <v>1</v>
      </c>
      <c r="AA17" s="131"/>
      <c r="AB17" s="130" t="str">
        <f t="shared" si="17"/>
        <v>11</v>
      </c>
      <c r="AC17" s="130" t="str">
        <f t="shared" si="18"/>
        <v>8</v>
      </c>
      <c r="AD17" s="130">
        <f t="shared" si="19"/>
        <v>1</v>
      </c>
      <c r="AF17" s="130">
        <f t="shared" si="20"/>
      </c>
      <c r="AG17" s="130">
        <f t="shared" si="21"/>
      </c>
      <c r="AH17" s="130">
        <f t="shared" si="22"/>
      </c>
      <c r="AJ17" s="130">
        <f t="shared" si="23"/>
      </c>
      <c r="AK17" s="130">
        <f t="shared" si="24"/>
      </c>
      <c r="AL17" s="130">
        <f t="shared" si="25"/>
      </c>
      <c r="AN17" s="130">
        <f t="shared" si="26"/>
        <v>3</v>
      </c>
      <c r="AP17" s="131">
        <f t="shared" si="27"/>
        <v>1</v>
      </c>
    </row>
    <row r="18" spans="1:42" ht="11.25">
      <c r="A18" s="144" t="s">
        <v>178</v>
      </c>
      <c r="B18" s="143" t="str">
        <f>REPT(F15,1)</f>
        <v>Lise Aagensen</v>
      </c>
      <c r="C18" s="143" t="s">
        <v>29</v>
      </c>
      <c r="D18" s="143" t="str">
        <f>REPT(F16,1)</f>
        <v>Eve Alonso</v>
      </c>
      <c r="E18" s="143" t="s">
        <v>324</v>
      </c>
      <c r="F18" s="260" t="str">
        <f t="shared" si="0"/>
        <v>Lise Aagensen</v>
      </c>
      <c r="G18" s="259"/>
      <c r="H18" s="260" t="str">
        <f t="shared" si="1"/>
        <v>Eve Alonso</v>
      </c>
      <c r="I18" s="130">
        <f t="shared" si="2"/>
        <v>14</v>
      </c>
      <c r="J18" s="130">
        <f t="shared" si="3"/>
        <v>3</v>
      </c>
      <c r="K18" s="130">
        <f t="shared" si="4"/>
        <v>8</v>
      </c>
      <c r="L18" s="130">
        <f t="shared" si="5"/>
        <v>13</v>
      </c>
      <c r="M18" s="130" t="e">
        <f t="shared" si="6"/>
        <v>#VALUE!</v>
      </c>
      <c r="N18" s="130" t="e">
        <f t="shared" si="7"/>
        <v>#VALUE!</v>
      </c>
      <c r="O18" s="130">
        <f t="shared" si="8"/>
        <v>5</v>
      </c>
      <c r="P18" s="130">
        <f t="shared" si="9"/>
        <v>10</v>
      </c>
      <c r="Q18" s="130" t="e">
        <f t="shared" si="9"/>
        <v>#VALUE!</v>
      </c>
      <c r="R18" s="130" t="e">
        <f t="shared" si="9"/>
        <v>#VALUE!</v>
      </c>
      <c r="S18" s="130">
        <f t="shared" si="10"/>
        <v>3</v>
      </c>
      <c r="T18" s="130" t="str">
        <f t="shared" si="11"/>
        <v>11</v>
      </c>
      <c r="U18" s="130" t="str">
        <f t="shared" si="12"/>
        <v>5 </v>
      </c>
      <c r="V18" s="130">
        <f t="shared" si="28"/>
        <v>1</v>
      </c>
      <c r="W18" s="131"/>
      <c r="X18" s="130" t="str">
        <f t="shared" si="14"/>
        <v>11</v>
      </c>
      <c r="Y18" s="130" t="str">
        <f t="shared" si="15"/>
        <v>5 </v>
      </c>
      <c r="Z18" s="130">
        <f t="shared" si="16"/>
        <v>1</v>
      </c>
      <c r="AA18" s="131"/>
      <c r="AB18" s="130" t="str">
        <f t="shared" si="17"/>
        <v>11</v>
      </c>
      <c r="AC18" s="130" t="str">
        <f t="shared" si="18"/>
        <v>8</v>
      </c>
      <c r="AD18" s="130">
        <f t="shared" si="19"/>
        <v>1</v>
      </c>
      <c r="AF18" s="130">
        <f t="shared" si="20"/>
      </c>
      <c r="AG18" s="130">
        <f t="shared" si="21"/>
      </c>
      <c r="AH18" s="130">
        <f t="shared" si="22"/>
      </c>
      <c r="AJ18" s="130">
        <f t="shared" si="23"/>
      </c>
      <c r="AK18" s="130">
        <f t="shared" si="24"/>
      </c>
      <c r="AL18" s="130">
        <f t="shared" si="25"/>
      </c>
      <c r="AN18" s="130">
        <f t="shared" si="26"/>
        <v>3</v>
      </c>
      <c r="AP18" s="131">
        <f t="shared" si="27"/>
        <v>1</v>
      </c>
    </row>
    <row r="19" spans="1:42" ht="11.25">
      <c r="A19" s="144" t="s">
        <v>179</v>
      </c>
      <c r="B19" s="143" t="str">
        <f>REPT(F17,1)</f>
        <v>Karina Pilak</v>
      </c>
      <c r="C19" s="143" t="s">
        <v>29</v>
      </c>
      <c r="D19" s="143" t="str">
        <f>REPT(F18,1)</f>
        <v>Lise Aagensen</v>
      </c>
      <c r="E19" s="143" t="s">
        <v>343</v>
      </c>
      <c r="F19" s="260" t="str">
        <f t="shared" si="0"/>
        <v>Karina Pilak</v>
      </c>
      <c r="G19" s="259"/>
      <c r="H19" s="260" t="str">
        <f t="shared" si="1"/>
        <v>Lise Aagensen</v>
      </c>
      <c r="I19" s="130">
        <f t="shared" si="2"/>
        <v>14</v>
      </c>
      <c r="J19" s="130">
        <f t="shared" si="3"/>
        <v>3</v>
      </c>
      <c r="K19" s="130">
        <f t="shared" si="4"/>
        <v>8</v>
      </c>
      <c r="L19" s="130">
        <f t="shared" si="5"/>
        <v>13</v>
      </c>
      <c r="M19" s="130" t="e">
        <f t="shared" si="6"/>
        <v>#VALUE!</v>
      </c>
      <c r="N19" s="130" t="e">
        <f t="shared" si="7"/>
        <v>#VALUE!</v>
      </c>
      <c r="O19" s="130">
        <f t="shared" si="8"/>
        <v>5</v>
      </c>
      <c r="P19" s="130">
        <f t="shared" si="9"/>
        <v>10</v>
      </c>
      <c r="Q19" s="130" t="e">
        <f t="shared" si="9"/>
        <v>#VALUE!</v>
      </c>
      <c r="R19" s="130" t="e">
        <f t="shared" si="9"/>
        <v>#VALUE!</v>
      </c>
      <c r="S19" s="130">
        <f t="shared" si="10"/>
        <v>3</v>
      </c>
      <c r="T19" s="130" t="str">
        <f t="shared" si="11"/>
        <v>11</v>
      </c>
      <c r="U19" s="130" t="str">
        <f t="shared" si="12"/>
        <v>6 </v>
      </c>
      <c r="V19" s="130">
        <f t="shared" si="28"/>
        <v>1</v>
      </c>
      <c r="W19" s="131"/>
      <c r="X19" s="130" t="str">
        <f t="shared" si="14"/>
        <v>11</v>
      </c>
      <c r="Y19" s="130" t="str">
        <f t="shared" si="15"/>
        <v>1 </v>
      </c>
      <c r="Z19" s="130">
        <f t="shared" si="16"/>
        <v>1</v>
      </c>
      <c r="AA19" s="131"/>
      <c r="AB19" s="130" t="str">
        <f t="shared" si="17"/>
        <v>11</v>
      </c>
      <c r="AC19" s="130" t="str">
        <f t="shared" si="18"/>
        <v>6</v>
      </c>
      <c r="AD19" s="130">
        <f t="shared" si="19"/>
        <v>1</v>
      </c>
      <c r="AF19" s="130">
        <f t="shared" si="20"/>
      </c>
      <c r="AG19" s="130">
        <f t="shared" si="21"/>
      </c>
      <c r="AH19" s="130">
        <f t="shared" si="22"/>
      </c>
      <c r="AJ19" s="130">
        <f t="shared" si="23"/>
      </c>
      <c r="AK19" s="130">
        <f t="shared" si="24"/>
      </c>
      <c r="AL19" s="130">
        <f t="shared" si="25"/>
      </c>
      <c r="AN19" s="130">
        <f t="shared" si="26"/>
        <v>3</v>
      </c>
      <c r="AP19" s="131">
        <f t="shared" si="27"/>
        <v>1</v>
      </c>
    </row>
    <row r="20" spans="1:42" ht="11.25">
      <c r="A20" s="144" t="s">
        <v>180</v>
      </c>
      <c r="B20" s="143" t="str">
        <f>REPT(H17,1)</f>
        <v>Tine Eldrup</v>
      </c>
      <c r="C20" s="143" t="s">
        <v>29</v>
      </c>
      <c r="D20" s="143" t="str">
        <f>REPT(H18,1)</f>
        <v>Eve Alonso</v>
      </c>
      <c r="E20" s="143" t="s">
        <v>342</v>
      </c>
      <c r="F20" s="260" t="str">
        <f t="shared" si="0"/>
        <v>Eve Alonso</v>
      </c>
      <c r="G20" s="259"/>
      <c r="H20" s="260" t="str">
        <f t="shared" si="1"/>
        <v>Tine Eldrup</v>
      </c>
      <c r="I20" s="130">
        <f t="shared" si="2"/>
        <v>14</v>
      </c>
      <c r="J20" s="130">
        <f t="shared" si="3"/>
        <v>2</v>
      </c>
      <c r="K20" s="130">
        <f t="shared" si="4"/>
        <v>7</v>
      </c>
      <c r="L20" s="130">
        <f t="shared" si="5"/>
        <v>12</v>
      </c>
      <c r="M20" s="130" t="e">
        <f t="shared" si="6"/>
        <v>#VALUE!</v>
      </c>
      <c r="N20" s="130" t="e">
        <f t="shared" si="7"/>
        <v>#VALUE!</v>
      </c>
      <c r="O20" s="130">
        <f t="shared" si="8"/>
        <v>5</v>
      </c>
      <c r="P20" s="130">
        <f t="shared" si="9"/>
        <v>10</v>
      </c>
      <c r="Q20" s="130" t="e">
        <f t="shared" si="9"/>
        <v>#VALUE!</v>
      </c>
      <c r="R20" s="130" t="e">
        <f t="shared" si="9"/>
        <v>#VALUE!</v>
      </c>
      <c r="S20" s="130">
        <f t="shared" si="10"/>
        <v>3</v>
      </c>
      <c r="T20" s="130" t="str">
        <f t="shared" si="11"/>
        <v>8</v>
      </c>
      <c r="U20" s="130" t="str">
        <f t="shared" si="12"/>
        <v>11</v>
      </c>
      <c r="V20" s="130">
        <f t="shared" si="28"/>
        <v>5</v>
      </c>
      <c r="W20" s="131"/>
      <c r="X20" s="130" t="str">
        <f t="shared" si="14"/>
        <v>7</v>
      </c>
      <c r="Y20" s="130" t="str">
        <f t="shared" si="15"/>
        <v>11</v>
      </c>
      <c r="Z20" s="130">
        <f t="shared" si="16"/>
        <v>5</v>
      </c>
      <c r="AA20" s="131"/>
      <c r="AB20" s="130" t="str">
        <f t="shared" si="17"/>
        <v>3</v>
      </c>
      <c r="AC20" s="130" t="str">
        <f t="shared" si="18"/>
        <v>11</v>
      </c>
      <c r="AD20" s="130">
        <f t="shared" si="19"/>
        <v>5</v>
      </c>
      <c r="AF20" s="130">
        <f t="shared" si="20"/>
      </c>
      <c r="AG20" s="130">
        <f t="shared" si="21"/>
      </c>
      <c r="AH20" s="130">
        <f t="shared" si="22"/>
      </c>
      <c r="AJ20" s="130">
        <f t="shared" si="23"/>
      </c>
      <c r="AK20" s="130">
        <f t="shared" si="24"/>
      </c>
      <c r="AL20" s="130">
        <f t="shared" si="25"/>
      </c>
      <c r="AN20" s="130">
        <f t="shared" si="26"/>
        <v>15</v>
      </c>
      <c r="AP20" s="131">
        <f t="shared" si="27"/>
        <v>2</v>
      </c>
    </row>
    <row r="21" spans="1:42" ht="11.25">
      <c r="A21" s="144" t="s">
        <v>181</v>
      </c>
      <c r="B21" s="143" t="str">
        <f>REPT(H13,1)</f>
        <v>Maria Borgen</v>
      </c>
      <c r="C21" s="143" t="s">
        <v>29</v>
      </c>
      <c r="D21" s="143" t="str">
        <f>REPT(H14,1)</f>
        <v>Eva Christensen</v>
      </c>
      <c r="E21" s="143" t="s">
        <v>325</v>
      </c>
      <c r="F21" s="260" t="str">
        <f t="shared" si="0"/>
        <v>Maria Borgen</v>
      </c>
      <c r="G21" s="259"/>
      <c r="H21" s="260" t="str">
        <f t="shared" si="1"/>
        <v>Eva Christensen</v>
      </c>
      <c r="I21" s="130">
        <f t="shared" si="2"/>
        <v>15</v>
      </c>
      <c r="J21" s="130">
        <f t="shared" si="3"/>
        <v>3</v>
      </c>
      <c r="K21" s="130">
        <f t="shared" si="4"/>
        <v>8</v>
      </c>
      <c r="L21" s="130">
        <f t="shared" si="5"/>
        <v>13</v>
      </c>
      <c r="M21" s="130" t="e">
        <f t="shared" si="6"/>
        <v>#VALUE!</v>
      </c>
      <c r="N21" s="130" t="e">
        <f t="shared" si="7"/>
        <v>#VALUE!</v>
      </c>
      <c r="O21" s="130">
        <f t="shared" si="8"/>
        <v>5</v>
      </c>
      <c r="P21" s="130">
        <f t="shared" si="9"/>
        <v>10</v>
      </c>
      <c r="Q21" s="130" t="e">
        <f t="shared" si="9"/>
        <v>#VALUE!</v>
      </c>
      <c r="R21" s="130" t="e">
        <f t="shared" si="9"/>
        <v>#VALUE!</v>
      </c>
      <c r="S21" s="130">
        <f t="shared" si="10"/>
        <v>3</v>
      </c>
      <c r="T21" s="130" t="str">
        <f t="shared" si="11"/>
        <v>11</v>
      </c>
      <c r="U21" s="130" t="str">
        <f t="shared" si="12"/>
        <v>2 </v>
      </c>
      <c r="V21" s="130">
        <f t="shared" si="28"/>
        <v>1</v>
      </c>
      <c r="W21" s="131"/>
      <c r="X21" s="130" t="str">
        <f t="shared" si="14"/>
        <v>11</v>
      </c>
      <c r="Y21" s="130" t="str">
        <f t="shared" si="15"/>
        <v>9 </v>
      </c>
      <c r="Z21" s="130">
        <f t="shared" si="16"/>
        <v>1</v>
      </c>
      <c r="AA21" s="131"/>
      <c r="AB21" s="130" t="str">
        <f t="shared" si="17"/>
        <v>14</v>
      </c>
      <c r="AC21" s="130" t="str">
        <f t="shared" si="18"/>
        <v>12</v>
      </c>
      <c r="AD21" s="130">
        <f t="shared" si="19"/>
        <v>1</v>
      </c>
      <c r="AF21" s="130">
        <f t="shared" si="20"/>
      </c>
      <c r="AG21" s="130">
        <f t="shared" si="21"/>
      </c>
      <c r="AH21" s="130">
        <f t="shared" si="22"/>
      </c>
      <c r="AJ21" s="130">
        <f t="shared" si="23"/>
      </c>
      <c r="AK21" s="130">
        <f t="shared" si="24"/>
      </c>
      <c r="AL21" s="130">
        <f t="shared" si="25"/>
      </c>
      <c r="AN21" s="130">
        <f t="shared" si="26"/>
        <v>3</v>
      </c>
      <c r="AP21" s="131">
        <f t="shared" si="27"/>
        <v>1</v>
      </c>
    </row>
    <row r="22" spans="1:42" ht="11.25">
      <c r="A22" s="144" t="s">
        <v>182</v>
      </c>
      <c r="B22" s="143" t="str">
        <f>REPT(H15,1)</f>
        <v>Maria Benevente</v>
      </c>
      <c r="C22" s="143" t="s">
        <v>29</v>
      </c>
      <c r="D22" s="143" t="str">
        <f>REPT(H16,1)</f>
        <v>Maria Helt</v>
      </c>
      <c r="E22" s="143" t="s">
        <v>327</v>
      </c>
      <c r="F22" s="260" t="str">
        <f t="shared" si="0"/>
        <v>Maria Benevente</v>
      </c>
      <c r="G22" s="259"/>
      <c r="H22" s="260" t="str">
        <f t="shared" si="1"/>
        <v>Maria Helt</v>
      </c>
      <c r="I22" s="130">
        <f t="shared" si="2"/>
        <v>25</v>
      </c>
      <c r="J22" s="130">
        <f t="shared" si="3"/>
        <v>2</v>
      </c>
      <c r="K22" s="130">
        <f t="shared" si="4"/>
        <v>8</v>
      </c>
      <c r="L22" s="130">
        <f t="shared" si="5"/>
        <v>13</v>
      </c>
      <c r="M22" s="130">
        <f t="shared" si="6"/>
        <v>17</v>
      </c>
      <c r="N22" s="130">
        <f t="shared" si="7"/>
        <v>23</v>
      </c>
      <c r="O22" s="130">
        <f t="shared" si="8"/>
        <v>5</v>
      </c>
      <c r="P22" s="130">
        <f t="shared" si="9"/>
        <v>10</v>
      </c>
      <c r="Q22" s="130">
        <f t="shared" si="9"/>
        <v>15</v>
      </c>
      <c r="R22" s="130">
        <f t="shared" si="9"/>
        <v>20</v>
      </c>
      <c r="S22" s="130">
        <f t="shared" si="10"/>
        <v>5</v>
      </c>
      <c r="T22" s="130" t="str">
        <f t="shared" si="11"/>
        <v>9</v>
      </c>
      <c r="U22" s="130" t="str">
        <f t="shared" si="12"/>
        <v>11</v>
      </c>
      <c r="V22" s="130">
        <f t="shared" si="28"/>
        <v>5</v>
      </c>
      <c r="W22" s="131"/>
      <c r="X22" s="130" t="str">
        <f t="shared" si="14"/>
        <v>11</v>
      </c>
      <c r="Y22" s="130" t="str">
        <f t="shared" si="15"/>
        <v>5 </v>
      </c>
      <c r="Z22" s="130">
        <f t="shared" si="16"/>
        <v>1</v>
      </c>
      <c r="AA22" s="131"/>
      <c r="AB22" s="130" t="str">
        <f t="shared" si="17"/>
        <v>11</v>
      </c>
      <c r="AC22" s="130" t="str">
        <f t="shared" si="18"/>
        <v>8 </v>
      </c>
      <c r="AD22" s="130">
        <f t="shared" si="19"/>
        <v>1</v>
      </c>
      <c r="AF22" s="130" t="str">
        <f t="shared" si="20"/>
        <v>7</v>
      </c>
      <c r="AG22" s="130" t="str">
        <f t="shared" si="21"/>
        <v>11</v>
      </c>
      <c r="AH22" s="130">
        <f t="shared" si="22"/>
        <v>5</v>
      </c>
      <c r="AJ22" s="130" t="str">
        <f t="shared" si="23"/>
        <v>12</v>
      </c>
      <c r="AK22" s="130" t="str">
        <f t="shared" si="24"/>
        <v>10</v>
      </c>
      <c r="AL22" s="130">
        <f t="shared" si="25"/>
        <v>1</v>
      </c>
      <c r="AN22" s="130">
        <f t="shared" si="26"/>
        <v>13</v>
      </c>
      <c r="AP22" s="131">
        <f t="shared" si="27"/>
        <v>1</v>
      </c>
    </row>
    <row r="23" spans="1:42" ht="11.25">
      <c r="A23" s="144" t="s">
        <v>183</v>
      </c>
      <c r="B23" s="143" t="str">
        <f>REPT(F21,1)</f>
        <v>Maria Borgen</v>
      </c>
      <c r="C23" s="143" t="s">
        <v>29</v>
      </c>
      <c r="D23" s="143" t="str">
        <f>REPT(F22,1)</f>
        <v>Maria Benevente</v>
      </c>
      <c r="E23" s="143" t="s">
        <v>352</v>
      </c>
      <c r="F23" s="260" t="str">
        <f t="shared" si="0"/>
        <v>Maria Borgen</v>
      </c>
      <c r="G23" s="259"/>
      <c r="H23" s="260" t="str">
        <f t="shared" si="1"/>
        <v>Maria Benevente</v>
      </c>
      <c r="I23" s="130">
        <f t="shared" si="2"/>
        <v>26</v>
      </c>
      <c r="J23" s="130">
        <f t="shared" si="3"/>
        <v>3</v>
      </c>
      <c r="K23" s="130">
        <f t="shared" si="4"/>
        <v>7</v>
      </c>
      <c r="L23" s="130">
        <f t="shared" si="5"/>
        <v>13</v>
      </c>
      <c r="M23" s="130">
        <f t="shared" si="6"/>
        <v>18</v>
      </c>
      <c r="N23" s="130">
        <f t="shared" si="7"/>
        <v>24</v>
      </c>
      <c r="O23" s="130">
        <f t="shared" si="8"/>
        <v>5</v>
      </c>
      <c r="P23" s="130">
        <f t="shared" si="9"/>
        <v>10</v>
      </c>
      <c r="Q23" s="130">
        <f t="shared" si="9"/>
        <v>15</v>
      </c>
      <c r="R23" s="130">
        <f t="shared" si="9"/>
        <v>21</v>
      </c>
      <c r="S23" s="130">
        <f t="shared" si="10"/>
        <v>5</v>
      </c>
      <c r="T23" s="130" t="str">
        <f t="shared" si="11"/>
        <v>11</v>
      </c>
      <c r="U23" s="130" t="str">
        <f t="shared" si="12"/>
        <v>6 </v>
      </c>
      <c r="V23" s="130">
        <f t="shared" si="28"/>
        <v>1</v>
      </c>
      <c r="W23" s="131"/>
      <c r="X23" s="130" t="str">
        <f t="shared" si="14"/>
        <v>4</v>
      </c>
      <c r="Y23" s="130" t="str">
        <f t="shared" si="15"/>
        <v>11</v>
      </c>
      <c r="Z23" s="130">
        <f t="shared" si="16"/>
        <v>5</v>
      </c>
      <c r="AA23" s="131"/>
      <c r="AB23" s="130" t="str">
        <f t="shared" si="17"/>
        <v>11</v>
      </c>
      <c r="AC23" s="130" t="str">
        <f t="shared" si="18"/>
        <v>9 </v>
      </c>
      <c r="AD23" s="130">
        <f t="shared" si="19"/>
        <v>1</v>
      </c>
      <c r="AF23" s="130" t="str">
        <f t="shared" si="20"/>
        <v>11</v>
      </c>
      <c r="AG23" s="130" t="str">
        <f t="shared" si="21"/>
        <v>13</v>
      </c>
      <c r="AH23" s="130">
        <f t="shared" si="22"/>
        <v>5</v>
      </c>
      <c r="AJ23" s="130" t="str">
        <f t="shared" si="23"/>
        <v>12</v>
      </c>
      <c r="AK23" s="130" t="str">
        <f t="shared" si="24"/>
        <v>10</v>
      </c>
      <c r="AL23" s="130">
        <f t="shared" si="25"/>
        <v>1</v>
      </c>
      <c r="AN23" s="130">
        <f t="shared" si="26"/>
        <v>13</v>
      </c>
      <c r="AP23" s="131">
        <f t="shared" si="27"/>
        <v>1</v>
      </c>
    </row>
    <row r="24" spans="1:42" ht="11.25">
      <c r="A24" s="144" t="s">
        <v>184</v>
      </c>
      <c r="B24" s="143" t="str">
        <f>REPT(H21,1)</f>
        <v>Eva Christensen</v>
      </c>
      <c r="C24" s="143" t="s">
        <v>29</v>
      </c>
      <c r="D24" s="143" t="str">
        <f>REPT(H22,1)</f>
        <v>Maria Helt</v>
      </c>
      <c r="E24" s="143" t="s">
        <v>351</v>
      </c>
      <c r="F24" s="260" t="str">
        <f t="shared" si="0"/>
        <v>Eva Christensen</v>
      </c>
      <c r="G24" s="259"/>
      <c r="H24" s="260" t="str">
        <f t="shared" si="1"/>
        <v>Maria Helt</v>
      </c>
      <c r="I24" s="130">
        <f t="shared" si="2"/>
        <v>24</v>
      </c>
      <c r="J24" s="130">
        <f t="shared" si="3"/>
        <v>2</v>
      </c>
      <c r="K24" s="130">
        <f t="shared" si="4"/>
        <v>7</v>
      </c>
      <c r="L24" s="130">
        <f t="shared" si="5"/>
        <v>13</v>
      </c>
      <c r="M24" s="130">
        <f t="shared" si="6"/>
        <v>18</v>
      </c>
      <c r="N24" s="130">
        <f t="shared" si="7"/>
        <v>23</v>
      </c>
      <c r="O24" s="130">
        <f t="shared" si="8"/>
        <v>5</v>
      </c>
      <c r="P24" s="130">
        <f t="shared" si="9"/>
        <v>10</v>
      </c>
      <c r="Q24" s="130">
        <f t="shared" si="9"/>
        <v>15</v>
      </c>
      <c r="R24" s="130">
        <f t="shared" si="9"/>
        <v>20</v>
      </c>
      <c r="S24" s="130">
        <f t="shared" si="10"/>
        <v>5</v>
      </c>
      <c r="T24" s="130" t="str">
        <f t="shared" si="11"/>
        <v>9</v>
      </c>
      <c r="U24" s="130" t="str">
        <f t="shared" si="12"/>
        <v>11</v>
      </c>
      <c r="V24" s="130">
        <f t="shared" si="28"/>
        <v>5</v>
      </c>
      <c r="W24" s="131"/>
      <c r="X24" s="130" t="str">
        <f t="shared" si="14"/>
        <v>4</v>
      </c>
      <c r="Y24" s="130" t="str">
        <f t="shared" si="15"/>
        <v>11</v>
      </c>
      <c r="Z24" s="130">
        <f t="shared" si="16"/>
        <v>5</v>
      </c>
      <c r="AA24" s="131"/>
      <c r="AB24" s="130" t="str">
        <f t="shared" si="17"/>
        <v>11</v>
      </c>
      <c r="AC24" s="130" t="str">
        <f t="shared" si="18"/>
        <v>5 </v>
      </c>
      <c r="AD24" s="130">
        <f t="shared" si="19"/>
        <v>1</v>
      </c>
      <c r="AF24" s="130" t="str">
        <f t="shared" si="20"/>
        <v>11</v>
      </c>
      <c r="AG24" s="130" t="str">
        <f t="shared" si="21"/>
        <v>3 </v>
      </c>
      <c r="AH24" s="130">
        <f t="shared" si="22"/>
        <v>1</v>
      </c>
      <c r="AJ24" s="130" t="str">
        <f t="shared" si="23"/>
        <v>11</v>
      </c>
      <c r="AK24" s="130" t="str">
        <f t="shared" si="24"/>
        <v>9</v>
      </c>
      <c r="AL24" s="130">
        <f t="shared" si="25"/>
        <v>1</v>
      </c>
      <c r="AN24" s="130">
        <f t="shared" si="26"/>
        <v>13</v>
      </c>
      <c r="AP24" s="131">
        <f t="shared" si="27"/>
        <v>1</v>
      </c>
    </row>
    <row r="25" spans="1:42" ht="11.25">
      <c r="A25" s="144" t="s">
        <v>185</v>
      </c>
      <c r="B25" s="143" t="str">
        <f>REPT(H5,1)</f>
        <v>Bye</v>
      </c>
      <c r="C25" s="143" t="s">
        <v>29</v>
      </c>
      <c r="D25" s="143" t="str">
        <f>REPT(H6,1)</f>
        <v>Bye</v>
      </c>
      <c r="E25" s="143" t="s">
        <v>32</v>
      </c>
      <c r="F25" s="260" t="e">
        <f t="shared" si="0"/>
        <v>#REF!</v>
      </c>
      <c r="G25" s="259"/>
      <c r="H25" s="260" t="e">
        <f t="shared" si="1"/>
        <v>#REF!</v>
      </c>
      <c r="I25" s="130">
        <f t="shared" si="2"/>
        <v>18</v>
      </c>
      <c r="J25" s="130">
        <f t="shared" si="3"/>
        <v>8</v>
      </c>
      <c r="K25" s="130" t="e">
        <f t="shared" si="4"/>
        <v>#VALUE!</v>
      </c>
      <c r="L25" s="130" t="e">
        <f t="shared" si="5"/>
        <v>#VALUE!</v>
      </c>
      <c r="M25" s="130" t="e">
        <f t="shared" si="6"/>
        <v>#VALUE!</v>
      </c>
      <c r="N25" s="130" t="e">
        <f t="shared" si="7"/>
        <v>#VALUE!</v>
      </c>
      <c r="O25" s="130">
        <f t="shared" si="8"/>
        <v>5</v>
      </c>
      <c r="P25" s="130">
        <f t="shared" si="9"/>
        <v>7</v>
      </c>
      <c r="Q25" s="130">
        <f t="shared" si="9"/>
        <v>9</v>
      </c>
      <c r="R25" s="130">
        <f t="shared" si="9"/>
        <v>13</v>
      </c>
      <c r="S25" s="130">
        <f t="shared" si="10"/>
        <v>1</v>
      </c>
      <c r="T25" s="130" t="str">
        <f t="shared" si="11"/>
        <v>Bane ? </v>
      </c>
      <c r="U25" s="130" t="str">
        <f t="shared" si="12"/>
        <v> K</v>
      </c>
      <c r="V25" s="130" t="e">
        <f t="shared" si="28"/>
        <v>#VALUE!</v>
      </c>
      <c r="W25" s="131"/>
      <c r="X25" s="130" t="e">
        <f t="shared" si="14"/>
        <v>#VALUE!</v>
      </c>
      <c r="Y25" s="130" t="e">
        <f t="shared" si="15"/>
        <v>#VALUE!</v>
      </c>
      <c r="Z25" s="130" t="e">
        <f t="shared" si="16"/>
        <v>#VALUE!</v>
      </c>
      <c r="AA25" s="131"/>
      <c r="AB25" s="130" t="e">
        <f t="shared" si="17"/>
        <v>#VALUE!</v>
      </c>
      <c r="AC25" s="130" t="e">
        <f t="shared" si="18"/>
        <v>#VALUE!</v>
      </c>
      <c r="AD25" s="130" t="e">
        <f t="shared" si="19"/>
        <v>#VALUE!</v>
      </c>
      <c r="AF25" s="130" t="e">
        <f t="shared" si="20"/>
        <v>#VALUE!</v>
      </c>
      <c r="AG25" s="130" t="e">
        <f t="shared" si="21"/>
        <v>#VALUE!</v>
      </c>
      <c r="AH25" s="130" t="e">
        <f t="shared" si="22"/>
        <v>#VALUE!</v>
      </c>
      <c r="AJ25" s="130">
        <f t="shared" si="23"/>
      </c>
      <c r="AK25" s="130">
        <f t="shared" si="24"/>
      </c>
      <c r="AL25" s="130">
        <f t="shared" si="25"/>
      </c>
      <c r="AN25" s="130" t="e">
        <f t="shared" si="26"/>
        <v>#VALUE!</v>
      </c>
      <c r="AP25" s="131" t="e">
        <f t="shared" si="27"/>
        <v>#VALUE!</v>
      </c>
    </row>
    <row r="26" spans="1:42" ht="11.25">
      <c r="A26" s="144" t="s">
        <v>186</v>
      </c>
      <c r="B26" s="143" t="str">
        <f>REPT(H7,1)</f>
        <v>Bye</v>
      </c>
      <c r="C26" s="143" t="s">
        <v>29</v>
      </c>
      <c r="D26" s="143" t="str">
        <f>REPT(H8,1)</f>
        <v>Bye</v>
      </c>
      <c r="E26" s="143" t="s">
        <v>32</v>
      </c>
      <c r="F26" s="260" t="e">
        <f aca="true" t="shared" si="29" ref="F26:F36">IF(S26&lt;2,TOM,IF($AP26=1,B26,D26))</f>
        <v>#REF!</v>
      </c>
      <c r="G26" s="259"/>
      <c r="H26" s="260" t="e">
        <f aca="true" t="shared" si="30" ref="H26:H36">IF(S26&lt;2,TOM,IF($AP26=1,D26,B26))</f>
        <v>#REF!</v>
      </c>
      <c r="I26" s="130">
        <f aca="true" t="shared" si="31" ref="I26:I37">LEN(E26)</f>
        <v>18</v>
      </c>
      <c r="J26" s="130">
        <f aca="true" t="shared" si="32" ref="J26:J37">FIND("/",$E26)</f>
        <v>8</v>
      </c>
      <c r="K26" s="130" t="e">
        <f aca="true" t="shared" si="33" ref="K26:K37">FIND("/",$E26,($J26+1))</f>
        <v>#VALUE!</v>
      </c>
      <c r="L26" s="130" t="e">
        <f aca="true" t="shared" si="34" ref="L26:L37">FIND("/",$E26,($K26+1))</f>
        <v>#VALUE!</v>
      </c>
      <c r="M26" s="130" t="e">
        <f aca="true" t="shared" si="35" ref="M26:M37">FIND("/",$E26,($L26+1))</f>
        <v>#VALUE!</v>
      </c>
      <c r="N26" s="130" t="e">
        <f aca="true" t="shared" si="36" ref="N26:N37">FIND("/",$E26,($M26+1))</f>
        <v>#VALUE!</v>
      </c>
      <c r="O26" s="130">
        <f aca="true" t="shared" si="37" ref="O26:O37">FIND(" ",$E26)</f>
        <v>5</v>
      </c>
      <c r="P26" s="130">
        <f aca="true" t="shared" si="38" ref="P26:R37">FIND(" ",$E26,O26+1)</f>
        <v>7</v>
      </c>
      <c r="Q26" s="130">
        <f t="shared" si="38"/>
        <v>9</v>
      </c>
      <c r="R26" s="130">
        <f t="shared" si="38"/>
        <v>13</v>
      </c>
      <c r="S26" s="130">
        <f aca="true" t="shared" si="39" ref="S26:S37">COUNT(J26:N26)</f>
        <v>1</v>
      </c>
      <c r="T26" s="130" t="str">
        <f aca="true" t="shared" si="40" ref="T26:T37">MID($E26,1,J26-1)</f>
        <v>Bane ? </v>
      </c>
      <c r="U26" s="130" t="str">
        <f aca="true" t="shared" si="41" ref="U26:U37">MID($E26,J26+1,2)</f>
        <v> K</v>
      </c>
      <c r="V26" s="130" t="e">
        <f t="shared" si="28"/>
        <v>#VALUE!</v>
      </c>
      <c r="W26" s="131"/>
      <c r="X26" s="130" t="e">
        <f aca="true" t="shared" si="42" ref="X26:X37">MID($E26,O26+1,K26-O26-1)</f>
        <v>#VALUE!</v>
      </c>
      <c r="Y26" s="130" t="e">
        <f aca="true" t="shared" si="43" ref="Y26:Y37">MID($E26,K26+1,2)</f>
        <v>#VALUE!</v>
      </c>
      <c r="Z26" s="130" t="e">
        <f aca="true" t="shared" si="44" ref="Z26:Z37">IF(VALUE(X26)&gt;VALUE(Y26),1,5)</f>
        <v>#VALUE!</v>
      </c>
      <c r="AA26" s="131"/>
      <c r="AB26" s="130" t="e">
        <f aca="true" t="shared" si="45" ref="AB26:AB37">MID($E26,P26+1,L26-P26-1)</f>
        <v>#VALUE!</v>
      </c>
      <c r="AC26" s="130" t="e">
        <f aca="true" t="shared" si="46" ref="AC26:AC37">MID($E26,L26+1,2)</f>
        <v>#VALUE!</v>
      </c>
      <c r="AD26" s="130" t="e">
        <f aca="true" t="shared" si="47" ref="AD26:AD37">IF(VALUE(AB26)&gt;VALUE(AC26),1,5)</f>
        <v>#VALUE!</v>
      </c>
      <c r="AF26" s="130" t="e">
        <f aca="true" t="shared" si="48" ref="AF26:AF37">IF(S26=3,"",MID($E26,Q26+1,M26-Q26-1))</f>
        <v>#VALUE!</v>
      </c>
      <c r="AG26" s="130" t="e">
        <f aca="true" t="shared" si="49" ref="AG26:AG37">IF(S26=3,"",MID($E26,M26+1,2))</f>
        <v>#VALUE!</v>
      </c>
      <c r="AH26" s="130" t="e">
        <f aca="true" t="shared" si="50" ref="AH26:AH37">IF(AF26="","",IF(VALUE(AF26)&gt;VALUE(AG26),1,5))</f>
        <v>#VALUE!</v>
      </c>
      <c r="AJ26" s="130">
        <f aca="true" t="shared" si="51" ref="AJ26:AJ37">IF(S26&lt;5,"",MID($E26,R26+1,N26-R26-1))</f>
      </c>
      <c r="AK26" s="130">
        <f aca="true" t="shared" si="52" ref="AK26:AK37">IF(S26&lt;5,"",MID($E26,N26+1,2))</f>
      </c>
      <c r="AL26" s="130">
        <f aca="true" t="shared" si="53" ref="AL26:AL37">IF(AJ26="","",IF(VALUE(AJ26)&gt;VALUE(AK26),1,5))</f>
      </c>
      <c r="AN26" s="130" t="e">
        <f aca="true" t="shared" si="54" ref="AN26:AN37">SUM(V26,Z26,AD26,AH26,AL26)</f>
        <v>#VALUE!</v>
      </c>
      <c r="AP26" s="131" t="e">
        <f aca="true" t="shared" si="55" ref="AP26:AP37">IF(AN26&lt;1,0,IF(AN26&lt;14,1,2))</f>
        <v>#VALUE!</v>
      </c>
    </row>
    <row r="27" spans="1:42" ht="11.25">
      <c r="A27" s="144" t="s">
        <v>187</v>
      </c>
      <c r="B27" s="143" t="str">
        <f>REPT(H9,1)</f>
        <v>Bye</v>
      </c>
      <c r="C27" s="143" t="s">
        <v>29</v>
      </c>
      <c r="D27" s="143" t="str">
        <f>REPT(H10,1)</f>
        <v>Bye</v>
      </c>
      <c r="E27" s="143" t="s">
        <v>32</v>
      </c>
      <c r="F27" s="260" t="e">
        <f t="shared" si="29"/>
        <v>#REF!</v>
      </c>
      <c r="G27" s="259"/>
      <c r="H27" s="260" t="e">
        <f t="shared" si="30"/>
        <v>#REF!</v>
      </c>
      <c r="I27" s="130">
        <f t="shared" si="31"/>
        <v>18</v>
      </c>
      <c r="J27" s="130">
        <f t="shared" si="32"/>
        <v>8</v>
      </c>
      <c r="K27" s="130" t="e">
        <f t="shared" si="33"/>
        <v>#VALUE!</v>
      </c>
      <c r="L27" s="130" t="e">
        <f t="shared" si="34"/>
        <v>#VALUE!</v>
      </c>
      <c r="M27" s="130" t="e">
        <f t="shared" si="35"/>
        <v>#VALUE!</v>
      </c>
      <c r="N27" s="130" t="e">
        <f t="shared" si="36"/>
        <v>#VALUE!</v>
      </c>
      <c r="O27" s="130">
        <f t="shared" si="37"/>
        <v>5</v>
      </c>
      <c r="P27" s="130">
        <f t="shared" si="38"/>
        <v>7</v>
      </c>
      <c r="Q27" s="130">
        <f t="shared" si="38"/>
        <v>9</v>
      </c>
      <c r="R27" s="130">
        <f t="shared" si="38"/>
        <v>13</v>
      </c>
      <c r="S27" s="130">
        <f t="shared" si="39"/>
        <v>1</v>
      </c>
      <c r="T27" s="130" t="str">
        <f t="shared" si="40"/>
        <v>Bane ? </v>
      </c>
      <c r="U27" s="130" t="str">
        <f t="shared" si="41"/>
        <v> K</v>
      </c>
      <c r="V27" s="130" t="e">
        <f t="shared" si="28"/>
        <v>#VALUE!</v>
      </c>
      <c r="W27" s="131"/>
      <c r="X27" s="130" t="e">
        <f t="shared" si="42"/>
        <v>#VALUE!</v>
      </c>
      <c r="Y27" s="130" t="e">
        <f t="shared" si="43"/>
        <v>#VALUE!</v>
      </c>
      <c r="Z27" s="130" t="e">
        <f t="shared" si="44"/>
        <v>#VALUE!</v>
      </c>
      <c r="AA27" s="131"/>
      <c r="AB27" s="130" t="e">
        <f t="shared" si="45"/>
        <v>#VALUE!</v>
      </c>
      <c r="AC27" s="130" t="e">
        <f t="shared" si="46"/>
        <v>#VALUE!</v>
      </c>
      <c r="AD27" s="130" t="e">
        <f t="shared" si="47"/>
        <v>#VALUE!</v>
      </c>
      <c r="AF27" s="130" t="e">
        <f t="shared" si="48"/>
        <v>#VALUE!</v>
      </c>
      <c r="AG27" s="130" t="e">
        <f t="shared" si="49"/>
        <v>#VALUE!</v>
      </c>
      <c r="AH27" s="130" t="e">
        <f t="shared" si="50"/>
        <v>#VALUE!</v>
      </c>
      <c r="AJ27" s="130">
        <f t="shared" si="51"/>
      </c>
      <c r="AK27" s="130">
        <f t="shared" si="52"/>
      </c>
      <c r="AL27" s="130">
        <f t="shared" si="53"/>
      </c>
      <c r="AN27" s="130" t="e">
        <f t="shared" si="54"/>
        <v>#VALUE!</v>
      </c>
      <c r="AP27" s="131" t="e">
        <f t="shared" si="55"/>
        <v>#VALUE!</v>
      </c>
    </row>
    <row r="28" spans="1:42" ht="11.25">
      <c r="A28" s="144" t="s">
        <v>188</v>
      </c>
      <c r="B28" s="143" t="str">
        <f>REPT(H11,1)</f>
        <v>Bye</v>
      </c>
      <c r="C28" s="143" t="s">
        <v>29</v>
      </c>
      <c r="D28" s="143" t="str">
        <f>REPT(H12,1)</f>
        <v>Bye</v>
      </c>
      <c r="E28" s="143" t="s">
        <v>32</v>
      </c>
      <c r="F28" s="260" t="e">
        <f t="shared" si="29"/>
        <v>#REF!</v>
      </c>
      <c r="G28" s="259"/>
      <c r="H28" s="260" t="e">
        <f t="shared" si="30"/>
        <v>#REF!</v>
      </c>
      <c r="I28" s="130">
        <f t="shared" si="31"/>
        <v>18</v>
      </c>
      <c r="J28" s="130">
        <f t="shared" si="32"/>
        <v>8</v>
      </c>
      <c r="K28" s="130" t="e">
        <f t="shared" si="33"/>
        <v>#VALUE!</v>
      </c>
      <c r="L28" s="130" t="e">
        <f t="shared" si="34"/>
        <v>#VALUE!</v>
      </c>
      <c r="M28" s="130" t="e">
        <f t="shared" si="35"/>
        <v>#VALUE!</v>
      </c>
      <c r="N28" s="130" t="e">
        <f t="shared" si="36"/>
        <v>#VALUE!</v>
      </c>
      <c r="O28" s="130">
        <f t="shared" si="37"/>
        <v>5</v>
      </c>
      <c r="P28" s="130">
        <f t="shared" si="38"/>
        <v>7</v>
      </c>
      <c r="Q28" s="130">
        <f t="shared" si="38"/>
        <v>9</v>
      </c>
      <c r="R28" s="130">
        <f t="shared" si="38"/>
        <v>13</v>
      </c>
      <c r="S28" s="130">
        <f t="shared" si="39"/>
        <v>1</v>
      </c>
      <c r="T28" s="130" t="str">
        <f t="shared" si="40"/>
        <v>Bane ? </v>
      </c>
      <c r="U28" s="130" t="str">
        <f t="shared" si="41"/>
        <v> K</v>
      </c>
      <c r="V28" s="130" t="e">
        <f aca="true" t="shared" si="56" ref="V28:V37">IF(VALUE(T28)=VALUE(U28),-99,IF(VALUE(T28)&gt;VALUE(U28),1,5))</f>
        <v>#VALUE!</v>
      </c>
      <c r="W28" s="131"/>
      <c r="X28" s="130" t="e">
        <f t="shared" si="42"/>
        <v>#VALUE!</v>
      </c>
      <c r="Y28" s="130" t="e">
        <f t="shared" si="43"/>
        <v>#VALUE!</v>
      </c>
      <c r="Z28" s="130" t="e">
        <f t="shared" si="44"/>
        <v>#VALUE!</v>
      </c>
      <c r="AA28" s="131"/>
      <c r="AB28" s="130" t="e">
        <f t="shared" si="45"/>
        <v>#VALUE!</v>
      </c>
      <c r="AC28" s="130" t="e">
        <f t="shared" si="46"/>
        <v>#VALUE!</v>
      </c>
      <c r="AD28" s="130" t="e">
        <f t="shared" si="47"/>
        <v>#VALUE!</v>
      </c>
      <c r="AF28" s="130" t="e">
        <f t="shared" si="48"/>
        <v>#VALUE!</v>
      </c>
      <c r="AG28" s="130" t="e">
        <f t="shared" si="49"/>
        <v>#VALUE!</v>
      </c>
      <c r="AH28" s="130" t="e">
        <f t="shared" si="50"/>
        <v>#VALUE!</v>
      </c>
      <c r="AJ28" s="130">
        <f t="shared" si="51"/>
      </c>
      <c r="AK28" s="130">
        <f t="shared" si="52"/>
      </c>
      <c r="AL28" s="130">
        <f t="shared" si="53"/>
      </c>
      <c r="AN28" s="130" t="e">
        <f t="shared" si="54"/>
        <v>#VALUE!</v>
      </c>
      <c r="AP28" s="131" t="e">
        <f t="shared" si="55"/>
        <v>#VALUE!</v>
      </c>
    </row>
    <row r="29" spans="1:42" ht="11.25">
      <c r="A29" s="144" t="s">
        <v>189</v>
      </c>
      <c r="B29" s="143" t="e">
        <f>REPT(F25,1)</f>
        <v>#REF!</v>
      </c>
      <c r="C29" s="143" t="s">
        <v>29</v>
      </c>
      <c r="D29" s="143" t="e">
        <f>REPT(F26,1)</f>
        <v>#REF!</v>
      </c>
      <c r="E29" s="143" t="s">
        <v>32</v>
      </c>
      <c r="F29" s="260" t="e">
        <f t="shared" si="29"/>
        <v>#REF!</v>
      </c>
      <c r="G29" s="259"/>
      <c r="H29" s="260" t="e">
        <f t="shared" si="30"/>
        <v>#REF!</v>
      </c>
      <c r="I29" s="130">
        <f t="shared" si="31"/>
        <v>18</v>
      </c>
      <c r="J29" s="130">
        <f t="shared" si="32"/>
        <v>8</v>
      </c>
      <c r="K29" s="130" t="e">
        <f t="shared" si="33"/>
        <v>#VALUE!</v>
      </c>
      <c r="L29" s="130" t="e">
        <f t="shared" si="34"/>
        <v>#VALUE!</v>
      </c>
      <c r="M29" s="130" t="e">
        <f t="shared" si="35"/>
        <v>#VALUE!</v>
      </c>
      <c r="N29" s="130" t="e">
        <f t="shared" si="36"/>
        <v>#VALUE!</v>
      </c>
      <c r="O29" s="130">
        <f t="shared" si="37"/>
        <v>5</v>
      </c>
      <c r="P29" s="130">
        <f t="shared" si="38"/>
        <v>7</v>
      </c>
      <c r="Q29" s="130">
        <f t="shared" si="38"/>
        <v>9</v>
      </c>
      <c r="R29" s="130">
        <f t="shared" si="38"/>
        <v>13</v>
      </c>
      <c r="S29" s="130">
        <f t="shared" si="39"/>
        <v>1</v>
      </c>
      <c r="T29" s="130" t="str">
        <f t="shared" si="40"/>
        <v>Bane ? </v>
      </c>
      <c r="U29" s="130" t="str">
        <f t="shared" si="41"/>
        <v> K</v>
      </c>
      <c r="V29" s="130" t="e">
        <f t="shared" si="56"/>
        <v>#VALUE!</v>
      </c>
      <c r="W29" s="131"/>
      <c r="X29" s="130" t="e">
        <f t="shared" si="42"/>
        <v>#VALUE!</v>
      </c>
      <c r="Y29" s="130" t="e">
        <f t="shared" si="43"/>
        <v>#VALUE!</v>
      </c>
      <c r="Z29" s="130" t="e">
        <f t="shared" si="44"/>
        <v>#VALUE!</v>
      </c>
      <c r="AA29" s="131"/>
      <c r="AB29" s="130" t="e">
        <f t="shared" si="45"/>
        <v>#VALUE!</v>
      </c>
      <c r="AC29" s="130" t="e">
        <f t="shared" si="46"/>
        <v>#VALUE!</v>
      </c>
      <c r="AD29" s="130" t="e">
        <f t="shared" si="47"/>
        <v>#VALUE!</v>
      </c>
      <c r="AF29" s="130" t="e">
        <f t="shared" si="48"/>
        <v>#VALUE!</v>
      </c>
      <c r="AG29" s="130" t="e">
        <f t="shared" si="49"/>
        <v>#VALUE!</v>
      </c>
      <c r="AH29" s="130" t="e">
        <f t="shared" si="50"/>
        <v>#VALUE!</v>
      </c>
      <c r="AJ29" s="130">
        <f t="shared" si="51"/>
      </c>
      <c r="AK29" s="130">
        <f t="shared" si="52"/>
      </c>
      <c r="AL29" s="130">
        <f t="shared" si="53"/>
      </c>
      <c r="AN29" s="130" t="e">
        <f t="shared" si="54"/>
        <v>#VALUE!</v>
      </c>
      <c r="AP29" s="131" t="e">
        <f t="shared" si="55"/>
        <v>#VALUE!</v>
      </c>
    </row>
    <row r="30" spans="1:42" ht="11.25">
      <c r="A30" s="144" t="s">
        <v>190</v>
      </c>
      <c r="B30" s="143" t="e">
        <f>REPT(F27,1)</f>
        <v>#REF!</v>
      </c>
      <c r="C30" s="143" t="s">
        <v>29</v>
      </c>
      <c r="D30" s="143" t="e">
        <f>REPT(F28,1)</f>
        <v>#REF!</v>
      </c>
      <c r="E30" s="143" t="s">
        <v>32</v>
      </c>
      <c r="F30" s="260" t="e">
        <f t="shared" si="29"/>
        <v>#REF!</v>
      </c>
      <c r="G30" s="259"/>
      <c r="H30" s="260" t="e">
        <f t="shared" si="30"/>
        <v>#REF!</v>
      </c>
      <c r="I30" s="130">
        <f t="shared" si="31"/>
        <v>18</v>
      </c>
      <c r="J30" s="130">
        <f t="shared" si="32"/>
        <v>8</v>
      </c>
      <c r="K30" s="130" t="e">
        <f t="shared" si="33"/>
        <v>#VALUE!</v>
      </c>
      <c r="L30" s="130" t="e">
        <f t="shared" si="34"/>
        <v>#VALUE!</v>
      </c>
      <c r="M30" s="130" t="e">
        <f t="shared" si="35"/>
        <v>#VALUE!</v>
      </c>
      <c r="N30" s="130" t="e">
        <f t="shared" si="36"/>
        <v>#VALUE!</v>
      </c>
      <c r="O30" s="130">
        <f t="shared" si="37"/>
        <v>5</v>
      </c>
      <c r="P30" s="130">
        <f t="shared" si="38"/>
        <v>7</v>
      </c>
      <c r="Q30" s="130">
        <f t="shared" si="38"/>
        <v>9</v>
      </c>
      <c r="R30" s="130">
        <f t="shared" si="38"/>
        <v>13</v>
      </c>
      <c r="S30" s="130">
        <f t="shared" si="39"/>
        <v>1</v>
      </c>
      <c r="T30" s="130" t="str">
        <f t="shared" si="40"/>
        <v>Bane ? </v>
      </c>
      <c r="U30" s="130" t="str">
        <f t="shared" si="41"/>
        <v> K</v>
      </c>
      <c r="V30" s="130" t="e">
        <f t="shared" si="56"/>
        <v>#VALUE!</v>
      </c>
      <c r="W30" s="131"/>
      <c r="X30" s="130" t="e">
        <f t="shared" si="42"/>
        <v>#VALUE!</v>
      </c>
      <c r="Y30" s="130" t="e">
        <f t="shared" si="43"/>
        <v>#VALUE!</v>
      </c>
      <c r="Z30" s="130" t="e">
        <f t="shared" si="44"/>
        <v>#VALUE!</v>
      </c>
      <c r="AA30" s="131"/>
      <c r="AB30" s="130" t="e">
        <f t="shared" si="45"/>
        <v>#VALUE!</v>
      </c>
      <c r="AC30" s="130" t="e">
        <f t="shared" si="46"/>
        <v>#VALUE!</v>
      </c>
      <c r="AD30" s="130" t="e">
        <f t="shared" si="47"/>
        <v>#VALUE!</v>
      </c>
      <c r="AF30" s="130" t="e">
        <f t="shared" si="48"/>
        <v>#VALUE!</v>
      </c>
      <c r="AG30" s="130" t="e">
        <f t="shared" si="49"/>
        <v>#VALUE!</v>
      </c>
      <c r="AH30" s="130" t="e">
        <f t="shared" si="50"/>
        <v>#VALUE!</v>
      </c>
      <c r="AJ30" s="130">
        <f t="shared" si="51"/>
      </c>
      <c r="AK30" s="130">
        <f t="shared" si="52"/>
      </c>
      <c r="AL30" s="130">
        <f t="shared" si="53"/>
      </c>
      <c r="AN30" s="130" t="e">
        <f t="shared" si="54"/>
        <v>#VALUE!</v>
      </c>
      <c r="AP30" s="131" t="e">
        <f t="shared" si="55"/>
        <v>#VALUE!</v>
      </c>
    </row>
    <row r="31" spans="1:42" ht="11.25">
      <c r="A31" s="144" t="s">
        <v>191</v>
      </c>
      <c r="B31" s="143" t="e">
        <f>REPT(F29,1)</f>
        <v>#REF!</v>
      </c>
      <c r="C31" s="143" t="s">
        <v>29</v>
      </c>
      <c r="D31" s="143" t="e">
        <f>REPT(F30,1)</f>
        <v>#REF!</v>
      </c>
      <c r="E31" s="143" t="s">
        <v>32</v>
      </c>
      <c r="F31" s="260" t="e">
        <f t="shared" si="29"/>
        <v>#REF!</v>
      </c>
      <c r="G31" s="259"/>
      <c r="H31" s="260" t="e">
        <f t="shared" si="30"/>
        <v>#REF!</v>
      </c>
      <c r="I31" s="130">
        <f t="shared" si="31"/>
        <v>18</v>
      </c>
      <c r="J31" s="130">
        <f t="shared" si="32"/>
        <v>8</v>
      </c>
      <c r="K31" s="130" t="e">
        <f t="shared" si="33"/>
        <v>#VALUE!</v>
      </c>
      <c r="L31" s="130" t="e">
        <f t="shared" si="34"/>
        <v>#VALUE!</v>
      </c>
      <c r="M31" s="130" t="e">
        <f t="shared" si="35"/>
        <v>#VALUE!</v>
      </c>
      <c r="N31" s="130" t="e">
        <f t="shared" si="36"/>
        <v>#VALUE!</v>
      </c>
      <c r="O31" s="130">
        <f t="shared" si="37"/>
        <v>5</v>
      </c>
      <c r="P31" s="130">
        <f t="shared" si="38"/>
        <v>7</v>
      </c>
      <c r="Q31" s="130">
        <f t="shared" si="38"/>
        <v>9</v>
      </c>
      <c r="R31" s="130">
        <f t="shared" si="38"/>
        <v>13</v>
      </c>
      <c r="S31" s="130">
        <f t="shared" si="39"/>
        <v>1</v>
      </c>
      <c r="T31" s="130" t="str">
        <f t="shared" si="40"/>
        <v>Bane ? </v>
      </c>
      <c r="U31" s="130" t="str">
        <f t="shared" si="41"/>
        <v> K</v>
      </c>
      <c r="V31" s="130" t="e">
        <f t="shared" si="56"/>
        <v>#VALUE!</v>
      </c>
      <c r="W31" s="131"/>
      <c r="X31" s="130" t="e">
        <f t="shared" si="42"/>
        <v>#VALUE!</v>
      </c>
      <c r="Y31" s="130" t="e">
        <f t="shared" si="43"/>
        <v>#VALUE!</v>
      </c>
      <c r="Z31" s="130" t="e">
        <f t="shared" si="44"/>
        <v>#VALUE!</v>
      </c>
      <c r="AA31" s="131"/>
      <c r="AB31" s="130" t="e">
        <f t="shared" si="45"/>
        <v>#VALUE!</v>
      </c>
      <c r="AC31" s="130" t="e">
        <f t="shared" si="46"/>
        <v>#VALUE!</v>
      </c>
      <c r="AD31" s="130" t="e">
        <f t="shared" si="47"/>
        <v>#VALUE!</v>
      </c>
      <c r="AF31" s="130" t="e">
        <f t="shared" si="48"/>
        <v>#VALUE!</v>
      </c>
      <c r="AG31" s="130" t="e">
        <f t="shared" si="49"/>
        <v>#VALUE!</v>
      </c>
      <c r="AH31" s="130" t="e">
        <f t="shared" si="50"/>
        <v>#VALUE!</v>
      </c>
      <c r="AJ31" s="130">
        <f t="shared" si="51"/>
      </c>
      <c r="AK31" s="130">
        <f t="shared" si="52"/>
      </c>
      <c r="AL31" s="130">
        <f t="shared" si="53"/>
      </c>
      <c r="AN31" s="130" t="e">
        <f t="shared" si="54"/>
        <v>#VALUE!</v>
      </c>
      <c r="AP31" s="131" t="e">
        <f t="shared" si="55"/>
        <v>#VALUE!</v>
      </c>
    </row>
    <row r="32" spans="1:42" ht="11.25">
      <c r="A32" s="144" t="s">
        <v>192</v>
      </c>
      <c r="B32" s="143" t="e">
        <f>REPT(H29,1)</f>
        <v>#REF!</v>
      </c>
      <c r="C32" s="143" t="s">
        <v>29</v>
      </c>
      <c r="D32" s="143" t="e">
        <f>REPT(H30,1)</f>
        <v>#REF!</v>
      </c>
      <c r="E32" s="143" t="s">
        <v>32</v>
      </c>
      <c r="F32" s="260" t="e">
        <f t="shared" si="29"/>
        <v>#REF!</v>
      </c>
      <c r="G32" s="259"/>
      <c r="H32" s="260" t="e">
        <f t="shared" si="30"/>
        <v>#REF!</v>
      </c>
      <c r="I32" s="130">
        <f t="shared" si="31"/>
        <v>18</v>
      </c>
      <c r="J32" s="130">
        <f t="shared" si="32"/>
        <v>8</v>
      </c>
      <c r="K32" s="130" t="e">
        <f t="shared" si="33"/>
        <v>#VALUE!</v>
      </c>
      <c r="L32" s="130" t="e">
        <f t="shared" si="34"/>
        <v>#VALUE!</v>
      </c>
      <c r="M32" s="130" t="e">
        <f t="shared" si="35"/>
        <v>#VALUE!</v>
      </c>
      <c r="N32" s="130" t="e">
        <f t="shared" si="36"/>
        <v>#VALUE!</v>
      </c>
      <c r="O32" s="130">
        <f t="shared" si="37"/>
        <v>5</v>
      </c>
      <c r="P32" s="130">
        <f t="shared" si="38"/>
        <v>7</v>
      </c>
      <c r="Q32" s="130">
        <f t="shared" si="38"/>
        <v>9</v>
      </c>
      <c r="R32" s="130">
        <f t="shared" si="38"/>
        <v>13</v>
      </c>
      <c r="S32" s="130">
        <f t="shared" si="39"/>
        <v>1</v>
      </c>
      <c r="T32" s="130" t="str">
        <f t="shared" si="40"/>
        <v>Bane ? </v>
      </c>
      <c r="U32" s="130" t="str">
        <f t="shared" si="41"/>
        <v> K</v>
      </c>
      <c r="V32" s="130" t="e">
        <f t="shared" si="56"/>
        <v>#VALUE!</v>
      </c>
      <c r="W32" s="131"/>
      <c r="X32" s="130" t="e">
        <f t="shared" si="42"/>
        <v>#VALUE!</v>
      </c>
      <c r="Y32" s="130" t="e">
        <f t="shared" si="43"/>
        <v>#VALUE!</v>
      </c>
      <c r="Z32" s="130" t="e">
        <f t="shared" si="44"/>
        <v>#VALUE!</v>
      </c>
      <c r="AA32" s="131"/>
      <c r="AB32" s="130" t="e">
        <f t="shared" si="45"/>
        <v>#VALUE!</v>
      </c>
      <c r="AC32" s="130" t="e">
        <f t="shared" si="46"/>
        <v>#VALUE!</v>
      </c>
      <c r="AD32" s="130" t="e">
        <f t="shared" si="47"/>
        <v>#VALUE!</v>
      </c>
      <c r="AF32" s="130" t="e">
        <f t="shared" si="48"/>
        <v>#VALUE!</v>
      </c>
      <c r="AG32" s="130" t="e">
        <f t="shared" si="49"/>
        <v>#VALUE!</v>
      </c>
      <c r="AH32" s="130" t="e">
        <f t="shared" si="50"/>
        <v>#VALUE!</v>
      </c>
      <c r="AJ32" s="130">
        <f t="shared" si="51"/>
      </c>
      <c r="AK32" s="130">
        <f t="shared" si="52"/>
      </c>
      <c r="AL32" s="130">
        <f t="shared" si="53"/>
      </c>
      <c r="AN32" s="130" t="e">
        <f t="shared" si="54"/>
        <v>#VALUE!</v>
      </c>
      <c r="AP32" s="131" t="e">
        <f t="shared" si="55"/>
        <v>#VALUE!</v>
      </c>
    </row>
    <row r="33" spans="1:42" ht="11.25">
      <c r="A33" s="144" t="s">
        <v>193</v>
      </c>
      <c r="B33" s="143" t="e">
        <f>REPT(H25,1)</f>
        <v>#REF!</v>
      </c>
      <c r="C33" s="143" t="s">
        <v>29</v>
      </c>
      <c r="D33" s="143" t="e">
        <f>REPT(H26,1)</f>
        <v>#REF!</v>
      </c>
      <c r="E33" s="143" t="s">
        <v>32</v>
      </c>
      <c r="F33" s="260" t="e">
        <f t="shared" si="29"/>
        <v>#REF!</v>
      </c>
      <c r="G33" s="259"/>
      <c r="H33" s="260" t="e">
        <f t="shared" si="30"/>
        <v>#REF!</v>
      </c>
      <c r="I33" s="130">
        <f t="shared" si="31"/>
        <v>18</v>
      </c>
      <c r="J33" s="130">
        <f t="shared" si="32"/>
        <v>8</v>
      </c>
      <c r="K33" s="130" t="e">
        <f t="shared" si="33"/>
        <v>#VALUE!</v>
      </c>
      <c r="L33" s="130" t="e">
        <f t="shared" si="34"/>
        <v>#VALUE!</v>
      </c>
      <c r="M33" s="130" t="e">
        <f t="shared" si="35"/>
        <v>#VALUE!</v>
      </c>
      <c r="N33" s="130" t="e">
        <f t="shared" si="36"/>
        <v>#VALUE!</v>
      </c>
      <c r="O33" s="130">
        <f t="shared" si="37"/>
        <v>5</v>
      </c>
      <c r="P33" s="130">
        <f t="shared" si="38"/>
        <v>7</v>
      </c>
      <c r="Q33" s="130">
        <f t="shared" si="38"/>
        <v>9</v>
      </c>
      <c r="R33" s="130">
        <f t="shared" si="38"/>
        <v>13</v>
      </c>
      <c r="S33" s="130">
        <f t="shared" si="39"/>
        <v>1</v>
      </c>
      <c r="T33" s="130" t="str">
        <f t="shared" si="40"/>
        <v>Bane ? </v>
      </c>
      <c r="U33" s="130" t="str">
        <f t="shared" si="41"/>
        <v> K</v>
      </c>
      <c r="V33" s="130" t="e">
        <f t="shared" si="56"/>
        <v>#VALUE!</v>
      </c>
      <c r="W33" s="131"/>
      <c r="X33" s="130" t="e">
        <f t="shared" si="42"/>
        <v>#VALUE!</v>
      </c>
      <c r="Y33" s="130" t="e">
        <f t="shared" si="43"/>
        <v>#VALUE!</v>
      </c>
      <c r="Z33" s="130" t="e">
        <f t="shared" si="44"/>
        <v>#VALUE!</v>
      </c>
      <c r="AA33" s="131"/>
      <c r="AB33" s="130" t="e">
        <f t="shared" si="45"/>
        <v>#VALUE!</v>
      </c>
      <c r="AC33" s="130" t="e">
        <f t="shared" si="46"/>
        <v>#VALUE!</v>
      </c>
      <c r="AD33" s="130" t="e">
        <f t="shared" si="47"/>
        <v>#VALUE!</v>
      </c>
      <c r="AF33" s="130" t="e">
        <f t="shared" si="48"/>
        <v>#VALUE!</v>
      </c>
      <c r="AG33" s="130" t="e">
        <f t="shared" si="49"/>
        <v>#VALUE!</v>
      </c>
      <c r="AH33" s="130" t="e">
        <f t="shared" si="50"/>
        <v>#VALUE!</v>
      </c>
      <c r="AJ33" s="130">
        <f t="shared" si="51"/>
      </c>
      <c r="AK33" s="130">
        <f t="shared" si="52"/>
      </c>
      <c r="AL33" s="130">
        <f t="shared" si="53"/>
      </c>
      <c r="AN33" s="130" t="e">
        <f t="shared" si="54"/>
        <v>#VALUE!</v>
      </c>
      <c r="AP33" s="131" t="e">
        <f t="shared" si="55"/>
        <v>#VALUE!</v>
      </c>
    </row>
    <row r="34" spans="1:42" ht="11.25">
      <c r="A34" s="144" t="s">
        <v>194</v>
      </c>
      <c r="B34" s="143" t="e">
        <f>REPT(H27,1)</f>
        <v>#REF!</v>
      </c>
      <c r="C34" s="143" t="s">
        <v>29</v>
      </c>
      <c r="D34" s="143" t="e">
        <f>REPT(H28,1)</f>
        <v>#REF!</v>
      </c>
      <c r="E34" s="143" t="s">
        <v>32</v>
      </c>
      <c r="F34" s="260" t="e">
        <f t="shared" si="29"/>
        <v>#REF!</v>
      </c>
      <c r="G34" s="259"/>
      <c r="H34" s="260" t="e">
        <f t="shared" si="30"/>
        <v>#REF!</v>
      </c>
      <c r="I34" s="130">
        <f t="shared" si="31"/>
        <v>18</v>
      </c>
      <c r="J34" s="130">
        <f t="shared" si="32"/>
        <v>8</v>
      </c>
      <c r="K34" s="130" t="e">
        <f t="shared" si="33"/>
        <v>#VALUE!</v>
      </c>
      <c r="L34" s="130" t="e">
        <f t="shared" si="34"/>
        <v>#VALUE!</v>
      </c>
      <c r="M34" s="130" t="e">
        <f t="shared" si="35"/>
        <v>#VALUE!</v>
      </c>
      <c r="N34" s="130" t="e">
        <f t="shared" si="36"/>
        <v>#VALUE!</v>
      </c>
      <c r="O34" s="130">
        <f t="shared" si="37"/>
        <v>5</v>
      </c>
      <c r="P34" s="130">
        <f t="shared" si="38"/>
        <v>7</v>
      </c>
      <c r="Q34" s="130">
        <f t="shared" si="38"/>
        <v>9</v>
      </c>
      <c r="R34" s="130">
        <f t="shared" si="38"/>
        <v>13</v>
      </c>
      <c r="S34" s="130">
        <f t="shared" si="39"/>
        <v>1</v>
      </c>
      <c r="T34" s="130" t="str">
        <f t="shared" si="40"/>
        <v>Bane ? </v>
      </c>
      <c r="U34" s="130" t="str">
        <f t="shared" si="41"/>
        <v> K</v>
      </c>
      <c r="V34" s="130" t="e">
        <f t="shared" si="56"/>
        <v>#VALUE!</v>
      </c>
      <c r="W34" s="131"/>
      <c r="X34" s="130" t="e">
        <f t="shared" si="42"/>
        <v>#VALUE!</v>
      </c>
      <c r="Y34" s="130" t="e">
        <f t="shared" si="43"/>
        <v>#VALUE!</v>
      </c>
      <c r="Z34" s="130" t="e">
        <f t="shared" si="44"/>
        <v>#VALUE!</v>
      </c>
      <c r="AA34" s="131"/>
      <c r="AB34" s="130" t="e">
        <f t="shared" si="45"/>
        <v>#VALUE!</v>
      </c>
      <c r="AC34" s="130" t="e">
        <f t="shared" si="46"/>
        <v>#VALUE!</v>
      </c>
      <c r="AD34" s="130" t="e">
        <f t="shared" si="47"/>
        <v>#VALUE!</v>
      </c>
      <c r="AF34" s="130" t="e">
        <f t="shared" si="48"/>
        <v>#VALUE!</v>
      </c>
      <c r="AG34" s="130" t="e">
        <f t="shared" si="49"/>
        <v>#VALUE!</v>
      </c>
      <c r="AH34" s="130" t="e">
        <f t="shared" si="50"/>
        <v>#VALUE!</v>
      </c>
      <c r="AJ34" s="130">
        <f t="shared" si="51"/>
      </c>
      <c r="AK34" s="130">
        <f t="shared" si="52"/>
      </c>
      <c r="AL34" s="130">
        <f t="shared" si="53"/>
      </c>
      <c r="AN34" s="130" t="e">
        <f t="shared" si="54"/>
        <v>#VALUE!</v>
      </c>
      <c r="AP34" s="131" t="e">
        <f t="shared" si="55"/>
        <v>#VALUE!</v>
      </c>
    </row>
    <row r="35" spans="1:42" ht="11.25">
      <c r="A35" s="144" t="s">
        <v>195</v>
      </c>
      <c r="B35" s="143" t="e">
        <f>REPT(F33,1)</f>
        <v>#REF!</v>
      </c>
      <c r="C35" s="143" t="s">
        <v>29</v>
      </c>
      <c r="D35" s="143" t="e">
        <f>REPT(F34,1)</f>
        <v>#REF!</v>
      </c>
      <c r="E35" s="143" t="s">
        <v>32</v>
      </c>
      <c r="F35" s="260" t="e">
        <f t="shared" si="29"/>
        <v>#REF!</v>
      </c>
      <c r="G35" s="259"/>
      <c r="H35" s="260" t="e">
        <f t="shared" si="30"/>
        <v>#REF!</v>
      </c>
      <c r="I35" s="130">
        <f t="shared" si="31"/>
        <v>18</v>
      </c>
      <c r="J35" s="130">
        <f t="shared" si="32"/>
        <v>8</v>
      </c>
      <c r="K35" s="130" t="e">
        <f t="shared" si="33"/>
        <v>#VALUE!</v>
      </c>
      <c r="L35" s="130" t="e">
        <f t="shared" si="34"/>
        <v>#VALUE!</v>
      </c>
      <c r="M35" s="130" t="e">
        <f t="shared" si="35"/>
        <v>#VALUE!</v>
      </c>
      <c r="N35" s="130" t="e">
        <f t="shared" si="36"/>
        <v>#VALUE!</v>
      </c>
      <c r="O35" s="130">
        <f t="shared" si="37"/>
        <v>5</v>
      </c>
      <c r="P35" s="130">
        <f t="shared" si="38"/>
        <v>7</v>
      </c>
      <c r="Q35" s="130">
        <f t="shared" si="38"/>
        <v>9</v>
      </c>
      <c r="R35" s="130">
        <f t="shared" si="38"/>
        <v>13</v>
      </c>
      <c r="S35" s="130">
        <f t="shared" si="39"/>
        <v>1</v>
      </c>
      <c r="T35" s="130" t="str">
        <f t="shared" si="40"/>
        <v>Bane ? </v>
      </c>
      <c r="U35" s="130" t="str">
        <f t="shared" si="41"/>
        <v> K</v>
      </c>
      <c r="V35" s="130" t="e">
        <f t="shared" si="56"/>
        <v>#VALUE!</v>
      </c>
      <c r="W35" s="131"/>
      <c r="X35" s="130" t="e">
        <f t="shared" si="42"/>
        <v>#VALUE!</v>
      </c>
      <c r="Y35" s="130" t="e">
        <f t="shared" si="43"/>
        <v>#VALUE!</v>
      </c>
      <c r="Z35" s="130" t="e">
        <f t="shared" si="44"/>
        <v>#VALUE!</v>
      </c>
      <c r="AA35" s="131"/>
      <c r="AB35" s="130" t="e">
        <f t="shared" si="45"/>
        <v>#VALUE!</v>
      </c>
      <c r="AC35" s="130" t="e">
        <f t="shared" si="46"/>
        <v>#VALUE!</v>
      </c>
      <c r="AD35" s="130" t="e">
        <f t="shared" si="47"/>
        <v>#VALUE!</v>
      </c>
      <c r="AF35" s="130" t="e">
        <f t="shared" si="48"/>
        <v>#VALUE!</v>
      </c>
      <c r="AG35" s="130" t="e">
        <f t="shared" si="49"/>
        <v>#VALUE!</v>
      </c>
      <c r="AH35" s="130" t="e">
        <f t="shared" si="50"/>
        <v>#VALUE!</v>
      </c>
      <c r="AJ35" s="130">
        <f t="shared" si="51"/>
      </c>
      <c r="AK35" s="130">
        <f t="shared" si="52"/>
      </c>
      <c r="AL35" s="130">
        <f t="shared" si="53"/>
      </c>
      <c r="AN35" s="130" t="e">
        <f t="shared" si="54"/>
        <v>#VALUE!</v>
      </c>
      <c r="AP35" s="131" t="e">
        <f t="shared" si="55"/>
        <v>#VALUE!</v>
      </c>
    </row>
    <row r="36" spans="1:42" ht="11.25">
      <c r="A36" s="144" t="s">
        <v>196</v>
      </c>
      <c r="B36" s="143" t="e">
        <f>REPT(H33,1)</f>
        <v>#REF!</v>
      </c>
      <c r="C36" s="143" t="s">
        <v>29</v>
      </c>
      <c r="D36" s="143" t="e">
        <f>REPT(H34,1)</f>
        <v>#REF!</v>
      </c>
      <c r="E36" s="143" t="s">
        <v>32</v>
      </c>
      <c r="F36" s="260" t="e">
        <f t="shared" si="29"/>
        <v>#REF!</v>
      </c>
      <c r="G36" s="259"/>
      <c r="H36" s="260" t="e">
        <f t="shared" si="30"/>
        <v>#REF!</v>
      </c>
      <c r="I36" s="130">
        <f t="shared" si="31"/>
        <v>18</v>
      </c>
      <c r="J36" s="130">
        <f t="shared" si="32"/>
        <v>8</v>
      </c>
      <c r="K36" s="130" t="e">
        <f t="shared" si="33"/>
        <v>#VALUE!</v>
      </c>
      <c r="L36" s="130" t="e">
        <f t="shared" si="34"/>
        <v>#VALUE!</v>
      </c>
      <c r="M36" s="130" t="e">
        <f t="shared" si="35"/>
        <v>#VALUE!</v>
      </c>
      <c r="N36" s="130" t="e">
        <f t="shared" si="36"/>
        <v>#VALUE!</v>
      </c>
      <c r="O36" s="130">
        <f t="shared" si="37"/>
        <v>5</v>
      </c>
      <c r="P36" s="130">
        <f t="shared" si="38"/>
        <v>7</v>
      </c>
      <c r="Q36" s="130">
        <f t="shared" si="38"/>
        <v>9</v>
      </c>
      <c r="R36" s="130">
        <f t="shared" si="38"/>
        <v>13</v>
      </c>
      <c r="S36" s="130">
        <f t="shared" si="39"/>
        <v>1</v>
      </c>
      <c r="T36" s="130" t="str">
        <f t="shared" si="40"/>
        <v>Bane ? </v>
      </c>
      <c r="U36" s="130" t="str">
        <f t="shared" si="41"/>
        <v> K</v>
      </c>
      <c r="V36" s="130" t="e">
        <f t="shared" si="56"/>
        <v>#VALUE!</v>
      </c>
      <c r="W36" s="131"/>
      <c r="X36" s="130" t="e">
        <f t="shared" si="42"/>
        <v>#VALUE!</v>
      </c>
      <c r="Y36" s="130" t="e">
        <f t="shared" si="43"/>
        <v>#VALUE!</v>
      </c>
      <c r="Z36" s="130" t="e">
        <f t="shared" si="44"/>
        <v>#VALUE!</v>
      </c>
      <c r="AA36" s="131"/>
      <c r="AB36" s="130" t="e">
        <f t="shared" si="45"/>
        <v>#VALUE!</v>
      </c>
      <c r="AC36" s="130" t="e">
        <f t="shared" si="46"/>
        <v>#VALUE!</v>
      </c>
      <c r="AD36" s="130" t="e">
        <f t="shared" si="47"/>
        <v>#VALUE!</v>
      </c>
      <c r="AF36" s="130" t="e">
        <f t="shared" si="48"/>
        <v>#VALUE!</v>
      </c>
      <c r="AG36" s="130" t="e">
        <f t="shared" si="49"/>
        <v>#VALUE!</v>
      </c>
      <c r="AH36" s="130" t="e">
        <f t="shared" si="50"/>
        <v>#VALUE!</v>
      </c>
      <c r="AJ36" s="130">
        <f t="shared" si="51"/>
      </c>
      <c r="AK36" s="130">
        <f t="shared" si="52"/>
      </c>
      <c r="AL36" s="130">
        <f t="shared" si="53"/>
      </c>
      <c r="AN36" s="130" t="e">
        <f t="shared" si="54"/>
        <v>#VALUE!</v>
      </c>
      <c r="AP36" s="131" t="e">
        <f t="shared" si="55"/>
        <v>#VALUE!</v>
      </c>
    </row>
    <row r="37" spans="1:42" ht="11.25">
      <c r="A37" s="133"/>
      <c r="B37" s="140"/>
      <c r="C37" s="140"/>
      <c r="D37" s="140"/>
      <c r="E37" s="143"/>
      <c r="F37" s="259"/>
      <c r="G37" s="259"/>
      <c r="H37" s="259"/>
      <c r="I37" s="130">
        <f t="shared" si="31"/>
        <v>0</v>
      </c>
      <c r="J37" s="130" t="e">
        <f t="shared" si="32"/>
        <v>#VALUE!</v>
      </c>
      <c r="K37" s="130" t="e">
        <f t="shared" si="33"/>
        <v>#VALUE!</v>
      </c>
      <c r="L37" s="130" t="e">
        <f t="shared" si="34"/>
        <v>#VALUE!</v>
      </c>
      <c r="M37" s="130" t="e">
        <f t="shared" si="35"/>
        <v>#VALUE!</v>
      </c>
      <c r="N37" s="130" t="e">
        <f t="shared" si="36"/>
        <v>#VALUE!</v>
      </c>
      <c r="O37" s="130" t="e">
        <f t="shared" si="37"/>
        <v>#VALUE!</v>
      </c>
      <c r="P37" s="130" t="e">
        <f t="shared" si="38"/>
        <v>#VALUE!</v>
      </c>
      <c r="Q37" s="130" t="e">
        <f t="shared" si="38"/>
        <v>#VALUE!</v>
      </c>
      <c r="R37" s="130" t="e">
        <f t="shared" si="38"/>
        <v>#VALUE!</v>
      </c>
      <c r="S37" s="130">
        <f t="shared" si="39"/>
        <v>0</v>
      </c>
      <c r="T37" s="130" t="e">
        <f t="shared" si="40"/>
        <v>#VALUE!</v>
      </c>
      <c r="U37" s="130" t="e">
        <f t="shared" si="41"/>
        <v>#VALUE!</v>
      </c>
      <c r="V37" s="130" t="e">
        <f t="shared" si="56"/>
        <v>#VALUE!</v>
      </c>
      <c r="W37" s="131"/>
      <c r="X37" s="130" t="e">
        <f t="shared" si="42"/>
        <v>#VALUE!</v>
      </c>
      <c r="Y37" s="130" t="e">
        <f t="shared" si="43"/>
        <v>#VALUE!</v>
      </c>
      <c r="Z37" s="130" t="e">
        <f t="shared" si="44"/>
        <v>#VALUE!</v>
      </c>
      <c r="AA37" s="131"/>
      <c r="AB37" s="130" t="e">
        <f t="shared" si="45"/>
        <v>#VALUE!</v>
      </c>
      <c r="AC37" s="130" t="e">
        <f t="shared" si="46"/>
        <v>#VALUE!</v>
      </c>
      <c r="AD37" s="130" t="e">
        <f t="shared" si="47"/>
        <v>#VALUE!</v>
      </c>
      <c r="AF37" s="130" t="e">
        <f t="shared" si="48"/>
        <v>#VALUE!</v>
      </c>
      <c r="AG37" s="130" t="e">
        <f t="shared" si="49"/>
        <v>#VALUE!</v>
      </c>
      <c r="AH37" s="130" t="e">
        <f t="shared" si="50"/>
        <v>#VALUE!</v>
      </c>
      <c r="AJ37" s="130">
        <f t="shared" si="51"/>
      </c>
      <c r="AK37" s="130">
        <f t="shared" si="52"/>
      </c>
      <c r="AL37" s="130">
        <f t="shared" si="53"/>
      </c>
      <c r="AN37" s="130" t="e">
        <f t="shared" si="54"/>
        <v>#VALUE!</v>
      </c>
      <c r="AP37" s="131" t="e">
        <f t="shared" si="55"/>
        <v>#VALUE!</v>
      </c>
    </row>
    <row r="45" spans="1:2" ht="9">
      <c r="A45" s="127">
        <v>1</v>
      </c>
      <c r="B45" s="127" t="str">
        <f>F19</f>
        <v>Karina Pilak</v>
      </c>
    </row>
    <row r="46" spans="1:2" ht="9">
      <c r="A46" s="127">
        <v>2</v>
      </c>
      <c r="B46" s="127" t="str">
        <f>H19</f>
        <v>Lise Aagensen</v>
      </c>
    </row>
    <row r="47" spans="1:2" ht="9">
      <c r="A47" s="127">
        <v>3</v>
      </c>
      <c r="B47" s="127" t="str">
        <f>F20</f>
        <v>Eve Alonso</v>
      </c>
    </row>
    <row r="48" spans="1:2" ht="9">
      <c r="A48" s="127">
        <v>4</v>
      </c>
      <c r="B48" s="127" t="str">
        <f>H20</f>
        <v>Tine Eldrup</v>
      </c>
    </row>
    <row r="49" spans="1:2" ht="9">
      <c r="A49" s="127">
        <v>5</v>
      </c>
      <c r="B49" s="127" t="str">
        <f>'DA-Res'!F23</f>
        <v>Maria Borgen</v>
      </c>
    </row>
    <row r="50" spans="1:2" ht="9">
      <c r="A50" s="127">
        <v>6</v>
      </c>
      <c r="B50" s="127" t="str">
        <f>H23</f>
        <v>Maria Benevente</v>
      </c>
    </row>
    <row r="51" spans="1:2" ht="9">
      <c r="A51" s="127">
        <v>7</v>
      </c>
      <c r="B51" s="127" t="str">
        <f>F24</f>
        <v>Eva Christensen</v>
      </c>
    </row>
    <row r="52" spans="1:2" ht="9">
      <c r="A52" s="127">
        <v>8</v>
      </c>
      <c r="B52" s="127" t="str">
        <f>H24</f>
        <v>Maria Helt</v>
      </c>
    </row>
    <row r="53" spans="1:2" ht="9">
      <c r="A53" s="127">
        <v>9</v>
      </c>
      <c r="B53" s="127" t="e">
        <f>F31</f>
        <v>#REF!</v>
      </c>
    </row>
    <row r="54" spans="1:2" ht="9">
      <c r="A54" s="127">
        <v>10</v>
      </c>
      <c r="B54" s="127" t="e">
        <f>H31</f>
        <v>#REF!</v>
      </c>
    </row>
    <row r="55" spans="1:2" ht="9">
      <c r="A55" s="127">
        <v>11</v>
      </c>
      <c r="B55" s="127" t="e">
        <f>'DA-Res'!F32</f>
        <v>#REF!</v>
      </c>
    </row>
    <row r="56" spans="1:2" ht="9">
      <c r="A56" s="127">
        <v>12</v>
      </c>
      <c r="B56" s="127" t="e">
        <f>H32</f>
        <v>#REF!</v>
      </c>
    </row>
    <row r="57" spans="1:2" ht="9">
      <c r="A57" s="127">
        <v>13</v>
      </c>
      <c r="B57" s="127" t="e">
        <f>F35</f>
        <v>#REF!</v>
      </c>
    </row>
    <row r="58" spans="1:2" ht="9">
      <c r="A58" s="127">
        <v>14</v>
      </c>
      <c r="B58" s="127" t="e">
        <f>H35</f>
        <v>#REF!</v>
      </c>
    </row>
    <row r="59" spans="1:2" ht="9">
      <c r="A59" s="127">
        <v>15</v>
      </c>
      <c r="B59" s="127" t="e">
        <f>F36</f>
        <v>#REF!</v>
      </c>
    </row>
    <row r="60" spans="1:2" ht="9">
      <c r="A60" s="127">
        <v>16</v>
      </c>
      <c r="B60" s="127" t="e">
        <f>H36</f>
        <v>#REF!</v>
      </c>
    </row>
    <row r="62" spans="1:3" ht="9">
      <c r="A62" s="127">
        <f>REPT(E55,1)</f>
      </c>
      <c r="B62" s="127" t="s">
        <v>29</v>
      </c>
      <c r="C62" s="127">
        <f>REPT(E56,1)</f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43"/>
  <sheetViews>
    <sheetView showGridLines="0" zoomScale="70" zoomScaleNormal="70" workbookViewId="0" topLeftCell="D1">
      <selection activeCell="BK2" sqref="BK2"/>
    </sheetView>
  </sheetViews>
  <sheetFormatPr defaultColWidth="8.88671875" defaultRowHeight="15"/>
  <cols>
    <col min="1" max="1" width="0.78125" style="0" customWidth="1"/>
    <col min="2" max="2" width="2.5546875" style="0" customWidth="1"/>
    <col min="3" max="3" width="6.5546875" style="0" customWidth="1"/>
    <col min="4" max="4" width="19.6640625" style="0" customWidth="1"/>
    <col min="5" max="55" width="2.10546875" style="0" customWidth="1"/>
    <col min="56" max="56" width="1.99609375" style="0" customWidth="1"/>
    <col min="57" max="57" width="4.5546875" style="0" customWidth="1"/>
    <col min="58" max="58" width="4.21484375" style="0" customWidth="1"/>
    <col min="59" max="59" width="9.21484375" style="0" customWidth="1"/>
    <col min="60" max="60" width="7.6640625" style="0" customWidth="1"/>
    <col min="61" max="61" width="7.4453125" style="0" customWidth="1"/>
    <col min="62" max="62" width="5.6640625" style="0" customWidth="1"/>
    <col min="63" max="63" width="5.21484375" style="0" customWidth="1"/>
    <col min="64" max="64" width="9.4453125" style="0" customWidth="1"/>
  </cols>
  <sheetData>
    <row r="1" spans="2:67" ht="48.75" customHeight="1">
      <c r="B1" s="254" t="str">
        <f>Parametre!B1</f>
        <v>CC Plast Cup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8"/>
      <c r="BE1" s="17"/>
      <c r="BF1" s="19"/>
      <c r="BG1" s="14"/>
      <c r="BH1" s="76" t="str">
        <f>BJ1&amp;BK1</f>
        <v>HC-16</v>
      </c>
      <c r="BI1" s="76"/>
      <c r="BJ1" s="92" t="s">
        <v>331</v>
      </c>
      <c r="BK1" s="91" t="s">
        <v>326</v>
      </c>
      <c r="BL1" s="245"/>
      <c r="BM1" s="14"/>
      <c r="BN1" s="14"/>
      <c r="BO1" s="14"/>
    </row>
    <row r="2" spans="2:67" ht="30" customHeight="1">
      <c r="B2" s="21"/>
      <c r="C2" s="212" t="str">
        <f>REPT(BH2,1)</f>
        <v>HC-16</v>
      </c>
      <c r="E2" s="221" t="str">
        <f>Parametre!B2</f>
        <v>Helsinge Squash Klub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3"/>
      <c r="AS2" s="24"/>
      <c r="AT2" s="24" t="str">
        <f>REPT($BH$6,1)</f>
        <v>11/5 10/12 8/11 13/11 11/7</v>
      </c>
      <c r="AU2" s="6"/>
      <c r="AV2" s="6"/>
      <c r="AW2" s="6"/>
      <c r="AX2" s="6"/>
      <c r="AY2" s="6"/>
      <c r="AZ2" s="6"/>
      <c r="BA2" s="6"/>
      <c r="BB2" s="6"/>
      <c r="BC2" s="6"/>
      <c r="BD2" s="20"/>
      <c r="BE2" s="20"/>
      <c r="BF2" s="25"/>
      <c r="BG2" s="20"/>
      <c r="BH2" s="37" t="str">
        <f>VLOOKUP($BH$1,[0]!OMRÅDE,1)</f>
        <v>HC-16</v>
      </c>
      <c r="BI2" s="20"/>
      <c r="BJ2" s="20"/>
      <c r="BK2" s="20"/>
      <c r="BL2" s="20"/>
      <c r="BM2" s="20"/>
      <c r="BN2" s="20"/>
      <c r="BO2" s="20"/>
    </row>
    <row r="3" spans="2:67" ht="18">
      <c r="B3" s="21"/>
      <c r="C3" s="26"/>
      <c r="E3" s="27"/>
      <c r="AL3" s="2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0"/>
      <c r="BE3" s="20"/>
      <c r="BF3" s="25"/>
      <c r="BG3" s="20"/>
      <c r="BH3" s="90" t="str">
        <f>VLOOKUP($BH$1,[0]!OMRÅDE,2)</f>
        <v>Jan Demant</v>
      </c>
      <c r="BI3" s="20"/>
      <c r="BJ3" s="20"/>
      <c r="BK3" s="20"/>
      <c r="BL3" s="20"/>
      <c r="BM3" s="20"/>
      <c r="BN3" s="20"/>
      <c r="BO3" s="20"/>
    </row>
    <row r="4" spans="2:67" ht="20.25">
      <c r="B4" s="21"/>
      <c r="C4" s="26"/>
      <c r="D4" s="29" t="s">
        <v>197</v>
      </c>
      <c r="F4" s="30" t="str">
        <f>BH8</f>
        <v>Jan Demant       mod       Rasmus Trøst</v>
      </c>
      <c r="G4" s="28"/>
      <c r="H4" s="28"/>
      <c r="I4" s="28"/>
      <c r="J4" s="28"/>
      <c r="K4" s="28"/>
      <c r="L4" s="31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AH4" s="30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13"/>
      <c r="AU4" s="13"/>
      <c r="AV4" s="13"/>
      <c r="AW4" s="13"/>
      <c r="AX4" s="13"/>
      <c r="AY4" s="13"/>
      <c r="AZ4" s="6"/>
      <c r="BA4" s="6"/>
      <c r="BB4" s="6"/>
      <c r="BC4" s="6"/>
      <c r="BD4" s="20"/>
      <c r="BE4" s="20"/>
      <c r="BF4" s="25"/>
      <c r="BG4" s="20"/>
      <c r="BH4" s="90" t="str">
        <f>VLOOKUP($BH$1,[0]!OMRÅDE,4)</f>
        <v>Rasmus Trøst</v>
      </c>
      <c r="BI4" s="20"/>
      <c r="BJ4" s="20"/>
      <c r="BK4" s="20"/>
      <c r="BL4" s="20"/>
      <c r="BM4" s="20"/>
      <c r="BN4" s="20"/>
      <c r="BO4" s="20"/>
    </row>
    <row r="5" spans="2:67" ht="15">
      <c r="B5" s="21"/>
      <c r="C5" s="26"/>
      <c r="D5" s="32"/>
      <c r="AL5" s="28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0"/>
      <c r="BE5" s="20"/>
      <c r="BF5" s="25"/>
      <c r="BG5" s="20"/>
      <c r="BH5" s="20"/>
      <c r="BI5" s="20"/>
      <c r="BJ5" s="20"/>
      <c r="BK5" s="20"/>
      <c r="BL5" s="20"/>
      <c r="BM5" s="20"/>
      <c r="BN5" s="20"/>
      <c r="BO5" s="20"/>
    </row>
    <row r="6" spans="2:67" ht="18">
      <c r="B6" s="21"/>
      <c r="C6" s="26"/>
      <c r="D6" s="32"/>
      <c r="F6" s="20" t="s">
        <v>198</v>
      </c>
      <c r="G6" s="20"/>
      <c r="H6" s="20"/>
      <c r="I6" s="20"/>
      <c r="J6" s="20" t="s">
        <v>199</v>
      </c>
      <c r="K6" s="20"/>
      <c r="L6" s="20"/>
      <c r="M6" s="20"/>
      <c r="N6" s="20" t="s">
        <v>200</v>
      </c>
      <c r="O6" s="20"/>
      <c r="P6" s="20"/>
      <c r="Q6" s="20"/>
      <c r="R6" s="20" t="s">
        <v>201</v>
      </c>
      <c r="S6" s="20"/>
      <c r="T6" s="20"/>
      <c r="U6" s="20"/>
      <c r="V6" s="20" t="s">
        <v>202</v>
      </c>
      <c r="W6" s="20"/>
      <c r="X6" s="20"/>
      <c r="AL6" s="28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0"/>
      <c r="BE6" s="20"/>
      <c r="BF6" s="25"/>
      <c r="BG6" s="20"/>
      <c r="BH6" s="90" t="str">
        <f>VLOOKUP($BH$1,[0]!OMRÅDE,5)</f>
        <v>11/5 10/12 8/11 13/11 11/7</v>
      </c>
      <c r="BI6" s="20"/>
      <c r="BJ6" s="20"/>
      <c r="BK6" s="20"/>
      <c r="BL6" s="20"/>
      <c r="BM6" s="20"/>
      <c r="BN6" s="20"/>
      <c r="BO6" s="20"/>
    </row>
    <row r="7" spans="2:67" ht="20.25">
      <c r="B7" s="21"/>
      <c r="C7" s="26"/>
      <c r="D7" s="33" t="s">
        <v>203</v>
      </c>
      <c r="F7" s="34"/>
      <c r="G7" s="35"/>
      <c r="H7" s="36"/>
      <c r="J7" s="34"/>
      <c r="K7" s="35"/>
      <c r="L7" s="36"/>
      <c r="N7" s="34"/>
      <c r="O7" s="35"/>
      <c r="P7" s="36"/>
      <c r="R7" s="34"/>
      <c r="S7" s="35"/>
      <c r="T7" s="36"/>
      <c r="V7" s="34"/>
      <c r="W7" s="35"/>
      <c r="X7" s="36"/>
      <c r="AC7" s="37" t="s">
        <v>204</v>
      </c>
      <c r="AK7" s="38"/>
      <c r="AL7" s="38"/>
      <c r="AM7" s="38"/>
      <c r="AN7" s="38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20"/>
      <c r="BE7" s="20"/>
      <c r="BF7" s="25"/>
      <c r="BG7" s="20"/>
      <c r="BH7" s="20"/>
      <c r="BI7" s="20"/>
      <c r="BJ7" s="20"/>
      <c r="BK7" s="20"/>
      <c r="BL7" s="20"/>
      <c r="BM7" s="20"/>
      <c r="BN7" s="20"/>
      <c r="BO7" s="20"/>
    </row>
    <row r="8" spans="2:67" ht="15">
      <c r="B8" s="21"/>
      <c r="C8" s="26"/>
      <c r="D8" s="32"/>
      <c r="AL8" s="2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0"/>
      <c r="BE8" s="20"/>
      <c r="BF8" s="25"/>
      <c r="BG8" s="20"/>
      <c r="BH8" s="20" t="str">
        <f>BH3&amp;"       mod       "&amp;BH4</f>
        <v>Jan Demant       mod       Rasmus Trøst</v>
      </c>
      <c r="BI8" s="20"/>
      <c r="BJ8" s="20"/>
      <c r="BK8" s="20"/>
      <c r="BL8" s="20"/>
      <c r="BM8" s="20"/>
      <c r="BN8" s="20"/>
      <c r="BO8" s="20"/>
    </row>
    <row r="9" spans="2:67" ht="20.25">
      <c r="B9" s="21"/>
      <c r="C9" s="26"/>
      <c r="D9" s="33" t="s">
        <v>205</v>
      </c>
      <c r="F9" s="40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41" t="s">
        <v>206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6"/>
      <c r="AW9" s="6"/>
      <c r="AX9" s="6"/>
      <c r="AY9" s="6"/>
      <c r="AZ9" s="6"/>
      <c r="BA9" s="6"/>
      <c r="BB9" s="6"/>
      <c r="BC9" s="6"/>
      <c r="BE9" s="20"/>
      <c r="BF9" s="25"/>
      <c r="BG9" s="20"/>
      <c r="BH9" s="213"/>
      <c r="BI9" s="20"/>
      <c r="BJ9" s="20"/>
      <c r="BK9" s="20"/>
      <c r="BL9" s="20"/>
      <c r="BM9" s="20"/>
      <c r="BN9" s="20"/>
      <c r="BO9" s="20"/>
    </row>
    <row r="10" spans="2:67" ht="15.75" thickBot="1">
      <c r="B10" s="42"/>
      <c r="C10" s="26"/>
      <c r="D10" s="3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E10" s="20"/>
      <c r="BF10" s="25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2:67" ht="15">
      <c r="B11" s="21"/>
      <c r="C11" s="44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9"/>
      <c r="BE11" s="240"/>
      <c r="BF11" s="25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2:67" ht="15">
      <c r="B12" s="21"/>
      <c r="C12" s="50" t="s">
        <v>207</v>
      </c>
      <c r="D12" s="223" t="str">
        <f>REPT(" "&amp;$BH$3,1)</f>
        <v> Jan Demant</v>
      </c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4"/>
      <c r="BE12" s="241"/>
      <c r="BF12" s="25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2:67" ht="15">
      <c r="B13" s="21"/>
      <c r="C13" s="55" t="s">
        <v>208</v>
      </c>
      <c r="D13" s="224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E13" s="241"/>
      <c r="BF13" s="25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2:67" ht="15.75" thickBot="1">
      <c r="B14" s="21"/>
      <c r="C14" s="60"/>
      <c r="D14" s="225" t="str">
        <f>REPT(" "&amp;$BH$4,1)</f>
        <v> Rasmus Trøst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E14" s="242"/>
      <c r="BF14" s="25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2:67" ht="15.75" thickBot="1">
      <c r="B15" s="42"/>
      <c r="C15" s="26"/>
      <c r="D15" s="2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E15" s="20"/>
      <c r="BF15" s="25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2:67" ht="15">
      <c r="B16" s="42"/>
      <c r="C16" s="44"/>
      <c r="D16" s="227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9"/>
      <c r="BE16" s="240"/>
      <c r="BF16" s="25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2:67" ht="15">
      <c r="B17" s="42"/>
      <c r="C17" s="50" t="s">
        <v>209</v>
      </c>
      <c r="D17" s="223" t="str">
        <f>REPT(" "&amp;$BH$3,1)</f>
        <v> Jan Demant</v>
      </c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4"/>
      <c r="BE17" s="241"/>
      <c r="BF17" s="25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2:67" ht="15">
      <c r="B18" s="42"/>
      <c r="C18" s="55" t="s">
        <v>208</v>
      </c>
      <c r="D18" s="224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  <c r="BE18" s="241"/>
      <c r="BF18" s="25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2:67" ht="15.75" thickBot="1">
      <c r="B19" s="42"/>
      <c r="C19" s="60"/>
      <c r="D19" s="225" t="str">
        <f>REPT(" "&amp;$BH$4,1)</f>
        <v> Rasmus Trøst</v>
      </c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E19" s="242"/>
      <c r="BF19" s="25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15.75" thickBot="1">
      <c r="B20" s="42"/>
      <c r="C20" s="26"/>
      <c r="D20" s="2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E20" s="20"/>
      <c r="BF20" s="25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2:67" ht="15">
      <c r="B21" s="21"/>
      <c r="C21" s="44"/>
      <c r="D21" s="227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  <c r="BE21" s="240"/>
      <c r="BF21" s="25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2:67" ht="15">
      <c r="B22" s="21"/>
      <c r="C22" s="50" t="s">
        <v>210</v>
      </c>
      <c r="D22" s="223" t="str">
        <f>REPT(" "&amp;$BH$3,1)</f>
        <v> Jan Demant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4"/>
      <c r="BE22" s="241"/>
      <c r="BF22" s="25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2:67" ht="15">
      <c r="B23" s="21"/>
      <c r="C23" s="55" t="s">
        <v>208</v>
      </c>
      <c r="D23" s="224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9"/>
      <c r="BE23" s="241"/>
      <c r="BF23" s="25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2:67" ht="15.75" thickBot="1">
      <c r="B24" s="21"/>
      <c r="C24" s="60"/>
      <c r="D24" s="225" t="str">
        <f>REPT(" "&amp;$BH$4,1)</f>
        <v> Rasmus Trøst</v>
      </c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E24" s="242"/>
      <c r="BF24" s="25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2:67" ht="15.75" thickBot="1">
      <c r="B25" s="42"/>
      <c r="C25" s="26"/>
      <c r="D25" s="2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E25" s="20"/>
      <c r="BF25" s="25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2:67" ht="15">
      <c r="B26" s="42"/>
      <c r="C26" s="44"/>
      <c r="D26" s="227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9"/>
      <c r="BE26" s="240"/>
      <c r="BF26" s="25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2:67" ht="15">
      <c r="B27" s="42"/>
      <c r="C27" s="50" t="s">
        <v>211</v>
      </c>
      <c r="D27" s="223" t="str">
        <f>REPT(" "&amp;$BH$3,1)</f>
        <v> Jan Demant</v>
      </c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4"/>
      <c r="BE27" s="241"/>
      <c r="BF27" s="25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2:67" ht="15">
      <c r="B28" s="42"/>
      <c r="C28" s="55" t="s">
        <v>208</v>
      </c>
      <c r="D28" s="224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9"/>
      <c r="BE28" s="241"/>
      <c r="BF28" s="25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2:67" ht="15.75" thickBot="1">
      <c r="B29" s="42"/>
      <c r="C29" s="60"/>
      <c r="D29" s="225" t="str">
        <f>REPT(" "&amp;$BH$4,1)</f>
        <v> Rasmus Trøst</v>
      </c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E29" s="242"/>
      <c r="BF29" s="25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2:67" ht="15.75" thickBot="1">
      <c r="B30" s="42"/>
      <c r="C30" s="26"/>
      <c r="D30" s="2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E30" s="20"/>
      <c r="BF30" s="25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2:67" ht="15">
      <c r="B31" s="42"/>
      <c r="C31" s="44"/>
      <c r="D31" s="227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E31" s="240"/>
      <c r="BF31" s="25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2:67" ht="15">
      <c r="B32" s="42"/>
      <c r="C32" s="50" t="s">
        <v>212</v>
      </c>
      <c r="D32" s="223" t="str">
        <f>REPT(" "&amp;$BH$3,1)</f>
        <v> Jan Demant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/>
      <c r="BE32" s="241"/>
      <c r="BF32" s="25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2:67" ht="15">
      <c r="B33" s="42"/>
      <c r="C33" s="55" t="s">
        <v>208</v>
      </c>
      <c r="D33" s="224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9"/>
      <c r="BE33" s="241"/>
      <c r="BF33" s="25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2:67" ht="15.75" thickBot="1">
      <c r="B34" s="42"/>
      <c r="C34" s="60"/>
      <c r="D34" s="225" t="str">
        <f>REPT(" "&amp;$BH$4,1)</f>
        <v> Rasmus Trøst</v>
      </c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E34" s="242"/>
      <c r="BF34" s="25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2:67" ht="15.75" thickBot="1">
      <c r="B35" s="42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E35" s="20"/>
      <c r="BF35" s="25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2:67" ht="15.75" customHeight="1">
      <c r="B36" s="42"/>
      <c r="C36" s="26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35"/>
      <c r="AB36" s="236"/>
      <c r="AC36" s="236"/>
      <c r="AD36" s="23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48" t="s">
        <v>213</v>
      </c>
      <c r="AP36" s="48" t="s">
        <v>214</v>
      </c>
      <c r="AQ36" s="48" t="s">
        <v>213</v>
      </c>
      <c r="AR36" s="48"/>
      <c r="AS36" s="48"/>
      <c r="AT36" s="48" t="s">
        <v>214</v>
      </c>
      <c r="AU36" s="48" t="s">
        <v>213</v>
      </c>
      <c r="AV36" s="48" t="s">
        <v>214</v>
      </c>
      <c r="AW36" s="48" t="s">
        <v>213</v>
      </c>
      <c r="AX36" s="48"/>
      <c r="AY36" s="48" t="s">
        <v>214</v>
      </c>
      <c r="AZ36" s="48" t="s">
        <v>213</v>
      </c>
      <c r="BA36" s="48" t="s">
        <v>214</v>
      </c>
      <c r="BB36" s="48" t="s">
        <v>213</v>
      </c>
      <c r="BC36" s="49"/>
      <c r="BE36" s="240"/>
      <c r="BF36" s="25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2:67" ht="15">
      <c r="B37" s="42"/>
      <c r="C37" s="26"/>
      <c r="D37" s="65" t="s">
        <v>215</v>
      </c>
      <c r="E37" s="26" t="s">
        <v>216</v>
      </c>
      <c r="F37" s="26"/>
      <c r="G37" s="26"/>
      <c r="H37" s="26"/>
      <c r="S37" s="26"/>
      <c r="T37" s="26"/>
      <c r="U37" s="26"/>
      <c r="V37" s="65" t="s">
        <v>217</v>
      </c>
      <c r="W37" s="26"/>
      <c r="X37" s="26"/>
      <c r="Y37" s="26"/>
      <c r="Z37" s="26"/>
      <c r="AA37" s="238"/>
      <c r="AB37" s="66"/>
      <c r="AC37" s="67"/>
      <c r="AD37" s="234"/>
      <c r="AE37" s="222" t="s">
        <v>218</v>
      </c>
      <c r="AF37" s="68"/>
      <c r="AG37" s="38"/>
      <c r="AH37" s="38"/>
      <c r="AI37" s="38"/>
      <c r="AJ37" s="38"/>
      <c r="AK37" s="38"/>
      <c r="AL37" s="38"/>
      <c r="AM37" s="38"/>
      <c r="AN37" s="38"/>
      <c r="AO37" s="53">
        <v>0</v>
      </c>
      <c r="AP37" s="53">
        <v>1</v>
      </c>
      <c r="AQ37" s="53">
        <v>2</v>
      </c>
      <c r="AR37" s="53"/>
      <c r="AS37" s="53"/>
      <c r="AT37" s="53">
        <v>2</v>
      </c>
      <c r="AU37" s="53">
        <v>3</v>
      </c>
      <c r="AV37" s="53">
        <v>4</v>
      </c>
      <c r="AW37" s="53">
        <v>5</v>
      </c>
      <c r="AX37" s="53"/>
      <c r="AY37" s="53">
        <v>5</v>
      </c>
      <c r="AZ37" s="53">
        <v>6</v>
      </c>
      <c r="BA37" s="53">
        <v>7</v>
      </c>
      <c r="BB37" s="53">
        <v>8</v>
      </c>
      <c r="BC37" s="54">
        <v>9</v>
      </c>
      <c r="BE37" s="243" t="s">
        <v>219</v>
      </c>
      <c r="BF37" s="25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2:67" ht="15">
      <c r="B38" s="42"/>
      <c r="C38" s="26"/>
      <c r="D38" s="65"/>
      <c r="E38" s="26"/>
      <c r="F38" s="26"/>
      <c r="G38" s="26"/>
      <c r="H38" s="26"/>
      <c r="S38" s="26"/>
      <c r="T38" s="26"/>
      <c r="U38" s="26"/>
      <c r="V38" s="26"/>
      <c r="W38" s="26"/>
      <c r="X38" s="26"/>
      <c r="Y38" s="26"/>
      <c r="Z38" s="26"/>
      <c r="AA38" s="238"/>
      <c r="AB38" s="26"/>
      <c r="AC38" s="69"/>
      <c r="AD38" s="234"/>
      <c r="AE38" s="28"/>
      <c r="AF38" s="65"/>
      <c r="AG38" s="28"/>
      <c r="AH38" s="28"/>
      <c r="AI38" s="28"/>
      <c r="AJ38" s="28"/>
      <c r="AK38" s="28"/>
      <c r="AL38" s="28"/>
      <c r="AM38" s="28"/>
      <c r="AN38" s="28"/>
      <c r="AO38" s="58"/>
      <c r="AP38" s="58"/>
      <c r="AQ38" s="58"/>
      <c r="AR38" s="58" t="s">
        <v>213</v>
      </c>
      <c r="AS38" s="58" t="s">
        <v>214</v>
      </c>
      <c r="AT38" s="58"/>
      <c r="AU38" s="58"/>
      <c r="AV38" s="58"/>
      <c r="AW38" s="58"/>
      <c r="AX38" s="58" t="s">
        <v>213</v>
      </c>
      <c r="AY38" s="58"/>
      <c r="AZ38" s="58"/>
      <c r="BA38" s="58"/>
      <c r="BB38" s="58"/>
      <c r="BC38" s="59"/>
      <c r="BE38" s="244" t="s">
        <v>220</v>
      </c>
      <c r="BF38" s="25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2:67" ht="15.75" thickBot="1">
      <c r="B39" s="42"/>
      <c r="C39" s="26"/>
      <c r="D39" s="65" t="s">
        <v>221</v>
      </c>
      <c r="E39" s="26" t="s">
        <v>222</v>
      </c>
      <c r="F39" s="26"/>
      <c r="G39" s="26"/>
      <c r="H39" s="26"/>
      <c r="S39" s="26"/>
      <c r="T39" s="26"/>
      <c r="U39" s="26"/>
      <c r="V39" s="26"/>
      <c r="W39" s="26"/>
      <c r="X39" s="26"/>
      <c r="Y39" s="26"/>
      <c r="Z39" s="26"/>
      <c r="AA39" s="229"/>
      <c r="AB39" s="230"/>
      <c r="AC39" s="230"/>
      <c r="AD39" s="239"/>
      <c r="AE39" s="231" t="s">
        <v>223</v>
      </c>
      <c r="AF39" s="232"/>
      <c r="AG39" s="233"/>
      <c r="AH39" s="233"/>
      <c r="AI39" s="233"/>
      <c r="AJ39" s="233"/>
      <c r="AK39" s="233"/>
      <c r="AL39" s="233"/>
      <c r="AM39" s="233"/>
      <c r="AN39" s="233"/>
      <c r="AO39" s="63"/>
      <c r="AP39" s="63"/>
      <c r="AQ39" s="63"/>
      <c r="AR39" s="63">
        <v>0</v>
      </c>
      <c r="AS39" s="63">
        <v>1</v>
      </c>
      <c r="AT39" s="63"/>
      <c r="AU39" s="63"/>
      <c r="AV39" s="63"/>
      <c r="AW39" s="63"/>
      <c r="AX39" s="63">
        <v>1</v>
      </c>
      <c r="AY39" s="63"/>
      <c r="AZ39" s="63"/>
      <c r="BA39" s="63"/>
      <c r="BB39" s="63"/>
      <c r="BC39" s="64"/>
      <c r="BE39" s="242"/>
      <c r="BF39" s="25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2:67" ht="15">
      <c r="B40" s="70"/>
      <c r="C40" s="71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38"/>
      <c r="BE40" s="71"/>
      <c r="BF40" s="74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3:67" ht="15">
      <c r="C41" s="20"/>
      <c r="D41" s="75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3:67" ht="15">
      <c r="C42" s="20"/>
      <c r="D42" s="75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3:67" ht="15">
      <c r="C43" s="20"/>
      <c r="D43" s="75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showGridLines="0" zoomScale="50" zoomScaleNormal="50" zoomScalePageLayoutView="0" workbookViewId="0" topLeftCell="A1">
      <selection activeCell="B4" sqref="B4"/>
    </sheetView>
  </sheetViews>
  <sheetFormatPr defaultColWidth="8.88671875" defaultRowHeight="15"/>
  <cols>
    <col min="1" max="1" width="5.77734375" style="6" customWidth="1"/>
    <col min="2" max="2" width="40.99609375" style="10" customWidth="1"/>
    <col min="3" max="3" width="4.10546875" style="0" customWidth="1"/>
    <col min="4" max="4" width="6.5546875" style="6" customWidth="1"/>
    <col min="5" max="5" width="41.6640625" style="0" customWidth="1"/>
  </cols>
  <sheetData>
    <row r="2" spans="1:5" ht="33.75">
      <c r="A2" s="246" t="s">
        <v>163</v>
      </c>
      <c r="B2" s="247"/>
      <c r="C2" s="248"/>
      <c r="D2" s="246" t="s">
        <v>15</v>
      </c>
      <c r="E2" s="249"/>
    </row>
    <row r="3" spans="1:5" ht="15.75">
      <c r="A3" s="250"/>
      <c r="B3" s="247"/>
      <c r="C3" s="248"/>
      <c r="D3" s="251"/>
      <c r="E3" s="252"/>
    </row>
    <row r="4" spans="1:5" ht="15.75">
      <c r="A4" s="251">
        <v>1</v>
      </c>
      <c r="B4" s="252" t="e">
        <f>REPT(#REF!,1)</f>
        <v>#REF!</v>
      </c>
      <c r="C4" s="248"/>
      <c r="D4" s="251">
        <v>1</v>
      </c>
      <c r="E4" s="252" t="e">
        <f>REPT(#REF!,1)</f>
        <v>#REF!</v>
      </c>
    </row>
    <row r="5" spans="1:5" ht="15.75">
      <c r="A5" s="251">
        <v>2</v>
      </c>
      <c r="B5" s="252" t="e">
        <f>REPT(#REF!,1)</f>
        <v>#REF!</v>
      </c>
      <c r="C5" s="248"/>
      <c r="D5" s="251">
        <v>2</v>
      </c>
      <c r="E5" s="252" t="e">
        <f>REPT(#REF!,1)</f>
        <v>#REF!</v>
      </c>
    </row>
    <row r="6" spans="1:5" ht="15.75">
      <c r="A6" s="251">
        <v>3</v>
      </c>
      <c r="B6" s="252" t="e">
        <f>REPT(#REF!,1)</f>
        <v>#REF!</v>
      </c>
      <c r="C6" s="253"/>
      <c r="D6" s="251">
        <v>3</v>
      </c>
      <c r="E6" s="252" t="e">
        <f>REPT(#REF!,1)</f>
        <v>#REF!</v>
      </c>
    </row>
    <row r="7" spans="1:5" ht="15.75">
      <c r="A7" s="251">
        <v>4</v>
      </c>
      <c r="B7" s="252" t="e">
        <f>REPT(#REF!,1)</f>
        <v>#REF!</v>
      </c>
      <c r="C7" s="248"/>
      <c r="D7" s="251">
        <v>4</v>
      </c>
      <c r="E7" s="252" t="e">
        <f>REPT(#REF!,1)</f>
        <v>#REF!</v>
      </c>
    </row>
    <row r="8" spans="1:5" ht="15.75">
      <c r="A8" s="251">
        <v>5</v>
      </c>
      <c r="B8" s="252" t="e">
        <f>REPT(#REF!,1)</f>
        <v>#REF!</v>
      </c>
      <c r="C8" s="248"/>
      <c r="D8" s="251">
        <v>5</v>
      </c>
      <c r="E8" s="252" t="e">
        <f>REPT(#REF!,1)</f>
        <v>#REF!</v>
      </c>
    </row>
    <row r="9" spans="1:5" ht="15.75">
      <c r="A9" s="251">
        <v>6</v>
      </c>
      <c r="B9" s="252" t="e">
        <f>REPT(#REF!,1)</f>
        <v>#REF!</v>
      </c>
      <c r="C9" s="248"/>
      <c r="D9" s="251">
        <v>6</v>
      </c>
      <c r="E9" s="252" t="e">
        <f>REPT(#REF!,1)</f>
        <v>#REF!</v>
      </c>
    </row>
    <row r="10" spans="1:5" ht="15.75">
      <c r="A10" s="251">
        <v>7</v>
      </c>
      <c r="B10" s="252" t="e">
        <f>REPT(#REF!,1)</f>
        <v>#REF!</v>
      </c>
      <c r="C10" s="248"/>
      <c r="D10" s="251">
        <v>7</v>
      </c>
      <c r="E10" s="252" t="e">
        <f>REPT(#REF!,1)</f>
        <v>#REF!</v>
      </c>
    </row>
    <row r="11" spans="1:5" ht="15.75">
      <c r="A11" s="251">
        <v>8</v>
      </c>
      <c r="B11" s="252" t="e">
        <f>REPT(#REF!,1)</f>
        <v>#REF!</v>
      </c>
      <c r="C11" s="248"/>
      <c r="D11" s="251">
        <v>8</v>
      </c>
      <c r="E11" s="252" t="e">
        <f>REPT(#REF!,1)</f>
        <v>#REF!</v>
      </c>
    </row>
    <row r="12" spans="1:5" ht="15.75">
      <c r="A12" s="251">
        <v>9</v>
      </c>
      <c r="B12" s="252" t="e">
        <f>REPT(#REF!,1)</f>
        <v>#REF!</v>
      </c>
      <c r="C12" s="248"/>
      <c r="D12" s="251">
        <v>9</v>
      </c>
      <c r="E12" s="252" t="e">
        <f>REPT(#REF!,1)</f>
        <v>#REF!</v>
      </c>
    </row>
    <row r="13" spans="1:5" ht="15.75">
      <c r="A13" s="251">
        <v>10</v>
      </c>
      <c r="B13" s="252" t="e">
        <f>REPT(#REF!,1)</f>
        <v>#REF!</v>
      </c>
      <c r="C13" s="248"/>
      <c r="D13" s="251">
        <v>10</v>
      </c>
      <c r="E13" s="252" t="e">
        <f>REPT(#REF!,1)</f>
        <v>#REF!</v>
      </c>
    </row>
    <row r="14" spans="1:5" ht="15.75">
      <c r="A14" s="251">
        <v>11</v>
      </c>
      <c r="B14" s="252" t="e">
        <f>REPT(#REF!,1)</f>
        <v>#REF!</v>
      </c>
      <c r="C14" s="248"/>
      <c r="D14" s="251">
        <v>11</v>
      </c>
      <c r="E14" s="252" t="e">
        <f>REPT(#REF!,1)</f>
        <v>#REF!</v>
      </c>
    </row>
    <row r="15" spans="1:5" ht="15.75">
      <c r="A15" s="251">
        <v>12</v>
      </c>
      <c r="B15" s="252" t="e">
        <f>REPT(#REF!,1)</f>
        <v>#REF!</v>
      </c>
      <c r="C15" s="248"/>
      <c r="D15" s="251">
        <v>12</v>
      </c>
      <c r="E15" s="252" t="e">
        <f>REPT(#REF!,1)</f>
        <v>#REF!</v>
      </c>
    </row>
    <row r="16" spans="1:5" ht="15.75">
      <c r="A16" s="251">
        <v>13</v>
      </c>
      <c r="B16" s="252" t="e">
        <f>REPT(#REF!,1)</f>
        <v>#REF!</v>
      </c>
      <c r="C16" s="248"/>
      <c r="D16" s="251">
        <v>13</v>
      </c>
      <c r="E16" s="252" t="e">
        <f>REPT(#REF!,1)</f>
        <v>#REF!</v>
      </c>
    </row>
    <row r="17" spans="1:5" ht="15.75">
      <c r="A17" s="251">
        <v>14</v>
      </c>
      <c r="B17" s="252" t="e">
        <f>REPT(#REF!,1)</f>
        <v>#REF!</v>
      </c>
      <c r="C17" s="248"/>
      <c r="D17" s="251">
        <v>14</v>
      </c>
      <c r="E17" s="252" t="e">
        <f>REPT(#REF!,1)</f>
        <v>#REF!</v>
      </c>
    </row>
    <row r="18" spans="1:5" ht="15.75">
      <c r="A18" s="251">
        <v>15</v>
      </c>
      <c r="B18" s="252" t="e">
        <f>REPT(#REF!,1)</f>
        <v>#REF!</v>
      </c>
      <c r="C18" s="248"/>
      <c r="D18" s="251">
        <v>15</v>
      </c>
      <c r="E18" s="252" t="e">
        <f>REPT(#REF!,1)</f>
        <v>#REF!</v>
      </c>
    </row>
    <row r="19" spans="1:5" ht="15.75">
      <c r="A19" s="251">
        <v>16</v>
      </c>
      <c r="B19" s="252" t="e">
        <f>REPT(#REF!,1)</f>
        <v>#REF!</v>
      </c>
      <c r="C19" s="248"/>
      <c r="D19" s="251">
        <v>16</v>
      </c>
      <c r="E19" s="252" t="e">
        <f>REPT(#REF!,1)</f>
        <v>#REF!</v>
      </c>
    </row>
    <row r="20" spans="1:5" ht="15.75">
      <c r="A20" s="251"/>
      <c r="B20" s="252"/>
      <c r="C20" s="248"/>
      <c r="D20" s="251"/>
      <c r="E20" s="248"/>
    </row>
    <row r="21" spans="1:5" ht="15.75">
      <c r="A21" s="251"/>
      <c r="B21" s="252"/>
      <c r="C21" s="248"/>
      <c r="D21" s="251"/>
      <c r="E21" s="248"/>
    </row>
    <row r="22" spans="1:5" ht="33.75">
      <c r="A22" s="246" t="s">
        <v>30</v>
      </c>
      <c r="B22" s="249"/>
      <c r="C22" s="248"/>
      <c r="D22" s="246" t="s">
        <v>64</v>
      </c>
      <c r="E22" s="249"/>
    </row>
    <row r="23" spans="1:5" ht="15.75">
      <c r="A23" s="251"/>
      <c r="B23" s="248"/>
      <c r="C23" s="248"/>
      <c r="D23" s="251"/>
      <c r="E23" s="252"/>
    </row>
    <row r="24" spans="1:5" ht="15.75">
      <c r="A24" s="251">
        <v>1</v>
      </c>
      <c r="B24" s="252" t="str">
        <f>REPT('HA-Res'!$B45,1)</f>
        <v>Mike Off</v>
      </c>
      <c r="C24" s="248"/>
      <c r="D24" s="251">
        <v>1</v>
      </c>
      <c r="E24" s="252" t="str">
        <f>REPT('HB-Res'!$B45,1)</f>
        <v>Rasmus Krog Pedersen</v>
      </c>
    </row>
    <row r="25" spans="1:5" ht="15.75">
      <c r="A25" s="251">
        <v>2</v>
      </c>
      <c r="B25" s="252" t="str">
        <f>REPT('HA-Res'!$B46,1)</f>
        <v>Peter Stummann</v>
      </c>
      <c r="C25" s="248"/>
      <c r="D25" s="251">
        <v>2</v>
      </c>
      <c r="E25" s="252" t="str">
        <f>REPT('HB-Res'!$B46,1)</f>
        <v>Torben Vogt</v>
      </c>
    </row>
    <row r="26" spans="1:5" ht="15.75">
      <c r="A26" s="251">
        <v>3</v>
      </c>
      <c r="B26" s="252" t="str">
        <f>REPT('HA-Res'!$B47,1)</f>
        <v>Jens Bakke</v>
      </c>
      <c r="C26" s="248"/>
      <c r="D26" s="251">
        <v>3</v>
      </c>
      <c r="E26" s="252" t="str">
        <f>REPT('HB-Res'!$B47,1)</f>
        <v>Ask Frellesvig</v>
      </c>
    </row>
    <row r="27" spans="1:5" ht="15.75">
      <c r="A27" s="251">
        <v>4</v>
      </c>
      <c r="B27" s="252" t="str">
        <f>REPT('HA-Res'!$B48,1)</f>
        <v>Christian Steffensen</v>
      </c>
      <c r="C27" s="248"/>
      <c r="D27" s="251">
        <v>4</v>
      </c>
      <c r="E27" s="252" t="str">
        <f>REPT('HB-Res'!$B48,1)</f>
        <v>Simon Wager</v>
      </c>
    </row>
    <row r="28" spans="1:5" ht="15.75">
      <c r="A28" s="251">
        <v>5</v>
      </c>
      <c r="B28" s="252" t="str">
        <f>REPT('HA-Res'!$B49,1)</f>
        <v>Rune Sørensen</v>
      </c>
      <c r="C28" s="248"/>
      <c r="D28" s="251">
        <v>5</v>
      </c>
      <c r="E28" s="252" t="str">
        <f>REPT('HB-Res'!$B49,1)</f>
        <v>Flemming Petersen</v>
      </c>
    </row>
    <row r="29" spans="1:5" ht="15.75">
      <c r="A29" s="251">
        <v>6</v>
      </c>
      <c r="B29" s="252" t="str">
        <f>REPT('HA-Res'!$B50,1)</f>
        <v>Martin Groth</v>
      </c>
      <c r="C29" s="248"/>
      <c r="D29" s="251">
        <v>6</v>
      </c>
      <c r="E29" s="252" t="str">
        <f>REPT('HB-Res'!$B50,1)</f>
        <v>Jens Løppenthein</v>
      </c>
    </row>
    <row r="30" spans="1:5" ht="15.75">
      <c r="A30" s="251">
        <v>7</v>
      </c>
      <c r="B30" s="252" t="str">
        <f>REPT('HA-Res'!$B51,1)</f>
        <v>Brian Felde</v>
      </c>
      <c r="C30" s="248"/>
      <c r="D30" s="251">
        <v>7</v>
      </c>
      <c r="E30" s="252" t="str">
        <f>REPT('HB-Res'!$B51,1)</f>
        <v>Jacob Madsen</v>
      </c>
    </row>
    <row r="31" spans="1:5" ht="15.75">
      <c r="A31" s="251">
        <v>8</v>
      </c>
      <c r="B31" s="252" t="str">
        <f>REPT('HA-Res'!$B52,1)</f>
        <v>Jes Nyhegn</v>
      </c>
      <c r="C31" s="248"/>
      <c r="D31" s="251">
        <v>8</v>
      </c>
      <c r="E31" s="252" t="str">
        <f>REPT('HB-Res'!$B52,1)</f>
        <v>Lars Sletten</v>
      </c>
    </row>
    <row r="32" spans="1:5" ht="15.75">
      <c r="A32" s="251">
        <v>9</v>
      </c>
      <c r="B32" s="252" t="e">
        <f>REPT('HA-Res'!$B53,1)</f>
        <v>#REF!</v>
      </c>
      <c r="C32" s="248"/>
      <c r="D32" s="251">
        <v>9</v>
      </c>
      <c r="E32" s="252" t="e">
        <f>REPT('HB-Res'!$B53,1)</f>
        <v>#REF!</v>
      </c>
    </row>
    <row r="33" spans="1:5" ht="15.75">
      <c r="A33" s="251">
        <v>10</v>
      </c>
      <c r="B33" s="252" t="e">
        <f>REPT('HA-Res'!$B54,1)</f>
        <v>#REF!</v>
      </c>
      <c r="C33" s="248"/>
      <c r="D33" s="251">
        <v>10</v>
      </c>
      <c r="E33" s="252" t="e">
        <f>REPT('HB-Res'!$B54,1)</f>
        <v>#REF!</v>
      </c>
    </row>
    <row r="34" spans="1:5" ht="15.75">
      <c r="A34" s="251">
        <v>11</v>
      </c>
      <c r="B34" s="252" t="e">
        <f>REPT('HA-Res'!$B55,1)</f>
        <v>#REF!</v>
      </c>
      <c r="C34" s="248"/>
      <c r="D34" s="251">
        <v>11</v>
      </c>
      <c r="E34" s="252" t="e">
        <f>REPT('HB-Res'!$B55,1)</f>
        <v>#REF!</v>
      </c>
    </row>
    <row r="35" spans="1:5" ht="15.75">
      <c r="A35" s="251">
        <v>12</v>
      </c>
      <c r="B35" s="252" t="e">
        <f>REPT('HA-Res'!$B56,1)</f>
        <v>#REF!</v>
      </c>
      <c r="C35" s="248"/>
      <c r="D35" s="251">
        <v>12</v>
      </c>
      <c r="E35" s="252" t="e">
        <f>REPT('HB-Res'!$B56,1)</f>
        <v>#REF!</v>
      </c>
    </row>
    <row r="36" spans="1:5" ht="15.75">
      <c r="A36" s="251">
        <v>13</v>
      </c>
      <c r="B36" s="252" t="e">
        <f>REPT('HA-Res'!$B57,1)</f>
        <v>#REF!</v>
      </c>
      <c r="C36" s="248"/>
      <c r="D36" s="251">
        <v>13</v>
      </c>
      <c r="E36" s="252" t="e">
        <f>REPT('HB-Res'!$B57,1)</f>
        <v>#REF!</v>
      </c>
    </row>
    <row r="37" spans="1:5" ht="15.75">
      <c r="A37" s="251">
        <v>14</v>
      </c>
      <c r="B37" s="252" t="e">
        <f>REPT('HA-Res'!$B58,1)</f>
        <v>#REF!</v>
      </c>
      <c r="C37" s="248"/>
      <c r="D37" s="251">
        <v>14</v>
      </c>
      <c r="E37" s="252" t="e">
        <f>REPT('HB-Res'!$B58,1)</f>
        <v>#REF!</v>
      </c>
    </row>
    <row r="38" spans="1:5" ht="15.75">
      <c r="A38" s="251">
        <v>15</v>
      </c>
      <c r="B38" s="252" t="e">
        <f>REPT('HA-Res'!$B59,1)</f>
        <v>#REF!</v>
      </c>
      <c r="C38" s="248"/>
      <c r="D38" s="251">
        <v>15</v>
      </c>
      <c r="E38" s="252" t="e">
        <f>REPT('HB-Res'!$B59,1)</f>
        <v>#REF!</v>
      </c>
    </row>
    <row r="39" spans="1:5" ht="15.75">
      <c r="A39" s="251">
        <v>16</v>
      </c>
      <c r="B39" s="252" t="e">
        <f>REPT('HA-Res'!$B60,1)</f>
        <v>#REF!</v>
      </c>
      <c r="C39" s="248"/>
      <c r="D39" s="251">
        <v>16</v>
      </c>
      <c r="E39" s="252" t="e">
        <f>REPT('HB-Res'!$B60,1)</f>
        <v>#REF!</v>
      </c>
    </row>
    <row r="40" spans="1:5" ht="15.75">
      <c r="A40" s="251"/>
      <c r="B40" s="252"/>
      <c r="C40" s="248"/>
      <c r="D40" s="251"/>
      <c r="E40" s="248"/>
    </row>
    <row r="41" spans="1:5" ht="15.75">
      <c r="A41" s="251"/>
      <c r="B41" s="252"/>
      <c r="C41" s="248"/>
      <c r="D41" s="251"/>
      <c r="E41" s="248"/>
    </row>
    <row r="42" spans="1:5" ht="33.75">
      <c r="A42" s="246" t="s">
        <v>164</v>
      </c>
      <c r="B42" s="249"/>
      <c r="C42" s="248"/>
      <c r="D42" s="246" t="s">
        <v>97</v>
      </c>
      <c r="E42" s="249"/>
    </row>
    <row r="43" spans="1:5" ht="15.75">
      <c r="A43" s="251"/>
      <c r="B43" s="248"/>
      <c r="C43" s="248"/>
      <c r="D43" s="251"/>
      <c r="E43" s="252"/>
    </row>
    <row r="44" spans="1:5" ht="15.75">
      <c r="A44" s="251">
        <v>1</v>
      </c>
      <c r="B44" s="252" t="str">
        <f>'DA-Res'!B45</f>
        <v>Karina Pilak</v>
      </c>
      <c r="C44" s="248"/>
      <c r="D44" s="251">
        <v>1</v>
      </c>
      <c r="E44" s="248" t="s">
        <v>224</v>
      </c>
    </row>
    <row r="45" spans="1:5" ht="15.75">
      <c r="A45" s="251">
        <v>2</v>
      </c>
      <c r="B45" s="252" t="str">
        <f>'DA-Res'!B46</f>
        <v>Lise Aagensen</v>
      </c>
      <c r="C45" s="248"/>
      <c r="D45" s="251">
        <v>2</v>
      </c>
      <c r="E45" s="248" t="s">
        <v>225</v>
      </c>
    </row>
    <row r="46" spans="1:4" ht="15.75">
      <c r="A46" s="251">
        <v>3</v>
      </c>
      <c r="B46" s="252" t="str">
        <f>'DA-Res'!B47</f>
        <v>Eve Alonso</v>
      </c>
      <c r="C46" s="248"/>
      <c r="D46"/>
    </row>
    <row r="47" spans="1:5" ht="15.75">
      <c r="A47" s="251">
        <v>4</v>
      </c>
      <c r="B47" s="252" t="str">
        <f>'DA-Res'!B48</f>
        <v>Tine Eldrup</v>
      </c>
      <c r="C47" s="248"/>
      <c r="D47"/>
      <c r="E47" s="248" t="s">
        <v>226</v>
      </c>
    </row>
    <row r="48" spans="1:5" ht="15.75">
      <c r="A48" s="251">
        <v>5</v>
      </c>
      <c r="B48" s="252" t="str">
        <f>'DA-Res'!B49</f>
        <v>Maria Borgen</v>
      </c>
      <c r="C48" s="248"/>
      <c r="D48"/>
      <c r="E48" s="248" t="s">
        <v>227</v>
      </c>
    </row>
    <row r="49" spans="1:5" ht="15.75">
      <c r="A49" s="251">
        <v>6</v>
      </c>
      <c r="B49" s="252" t="str">
        <f>'DA-Res'!B50</f>
        <v>Maria Benevente</v>
      </c>
      <c r="C49" s="248"/>
      <c r="D49"/>
      <c r="E49" s="248"/>
    </row>
    <row r="50" spans="1:4" ht="15.75">
      <c r="A50" s="251">
        <v>7</v>
      </c>
      <c r="B50" s="252" t="str">
        <f>'DA-Res'!B51</f>
        <v>Eva Christensen</v>
      </c>
      <c r="C50" s="248"/>
      <c r="D50"/>
    </row>
    <row r="51" spans="1:4" ht="15.75">
      <c r="A51" s="251">
        <v>8</v>
      </c>
      <c r="B51" s="252" t="str">
        <f>'DA-Res'!B52</f>
        <v>Maria Helt</v>
      </c>
      <c r="C51" s="248"/>
      <c r="D51"/>
    </row>
    <row r="52" spans="1:4" ht="15.75">
      <c r="A52" s="251"/>
      <c r="B52" s="252"/>
      <c r="C52" s="248"/>
      <c r="D52"/>
    </row>
    <row r="53" spans="1:5" ht="15.75">
      <c r="A53"/>
      <c r="B53"/>
      <c r="C53" s="248"/>
      <c r="D53" s="251"/>
      <c r="E53" s="252"/>
    </row>
    <row r="54" spans="1:5" ht="15.75">
      <c r="A54"/>
      <c r="B54"/>
      <c r="C54" s="248"/>
      <c r="D54" s="251"/>
      <c r="E54" s="252"/>
    </row>
    <row r="55" spans="1:5" ht="15.75">
      <c r="A55"/>
      <c r="B55"/>
      <c r="C55" s="248"/>
      <c r="D55" s="251"/>
      <c r="E55" s="252"/>
    </row>
    <row r="56" spans="1:5" ht="15.75">
      <c r="A56"/>
      <c r="B56"/>
      <c r="C56" s="248"/>
      <c r="D56" s="251"/>
      <c r="E56" s="252"/>
    </row>
    <row r="57" spans="1:5" ht="15.75">
      <c r="A57"/>
      <c r="B57"/>
      <c r="C57" s="248"/>
      <c r="D57" s="251"/>
      <c r="E57" s="252"/>
    </row>
    <row r="58" spans="1:5" ht="15.75">
      <c r="A58"/>
      <c r="B58"/>
      <c r="C58" s="248"/>
      <c r="D58" s="251"/>
      <c r="E58" s="252"/>
    </row>
    <row r="59" spans="1:5" ht="15.75">
      <c r="A59"/>
      <c r="B59"/>
      <c r="C59" s="248"/>
      <c r="D59" s="251"/>
      <c r="E59" s="252"/>
    </row>
  </sheetData>
  <sheetProtection/>
  <printOptions horizontalCentered="1" verticalCentered="1"/>
  <pageMargins left="0.3937007874015748" right="0.3937007874015748" top="1.96" bottom="0.5905511811023623" header="0.5118110236220472" footer="0.5118110236220472"/>
  <pageSetup fitToHeight="1" fitToWidth="1" horizontalDpi="600" verticalDpi="600" orientation="portrait" paperSize="9" scale="74" r:id="rId1"/>
  <headerFooter alignWithMargins="0">
    <oddHeader>&amp;C&amp;"FrizQuadrata BT,Roman"&amp;48Placering for Wilson Challenger Tournament 1996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9.3359375" style="0" customWidth="1"/>
    <col min="2" max="2" width="35.21484375" style="0" customWidth="1"/>
  </cols>
  <sheetData>
    <row r="1" spans="1:2" ht="15">
      <c r="A1" t="s">
        <v>228</v>
      </c>
      <c r="B1" s="27" t="s">
        <v>247</v>
      </c>
    </row>
    <row r="2" spans="1:2" ht="15">
      <c r="A2" t="s">
        <v>229</v>
      </c>
      <c r="B2" s="27" t="s">
        <v>248</v>
      </c>
    </row>
    <row r="3" spans="1:2" ht="15.75">
      <c r="A3" t="s">
        <v>230</v>
      </c>
      <c r="B3" s="78">
        <v>0.020833333333333332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75" zoomScaleNormal="75" zoomScalePageLayoutView="0" workbookViewId="0" topLeftCell="A1">
      <selection activeCell="E7" sqref="E7"/>
    </sheetView>
  </sheetViews>
  <sheetFormatPr defaultColWidth="8.88671875" defaultRowHeight="15"/>
  <cols>
    <col min="1" max="1" width="13.99609375" style="89" customWidth="1"/>
    <col min="2" max="5" width="13.99609375" style="0" customWidth="1"/>
  </cols>
  <sheetData>
    <row r="1" spans="1:5" ht="66" customHeight="1" thickBot="1">
      <c r="A1" s="79"/>
      <c r="B1" s="80">
        <v>1</v>
      </c>
      <c r="C1" s="80">
        <v>2</v>
      </c>
      <c r="D1" s="80">
        <v>3</v>
      </c>
      <c r="E1" s="80">
        <v>4</v>
      </c>
    </row>
    <row r="2" spans="1:6" ht="66" customHeight="1">
      <c r="A2" s="81">
        <v>0.75</v>
      </c>
      <c r="B2" s="82" t="s">
        <v>252</v>
      </c>
      <c r="C2" s="82" t="s">
        <v>253</v>
      </c>
      <c r="D2" s="82" t="s">
        <v>174</v>
      </c>
      <c r="E2" s="82" t="s">
        <v>175</v>
      </c>
      <c r="F2" s="84">
        <f>Parametre!$B$3</f>
        <v>0.020833333333333332</v>
      </c>
    </row>
    <row r="3" spans="1:5" ht="66" customHeight="1">
      <c r="A3" s="86">
        <f aca="true" t="shared" si="0" ref="A3:A9">SUM(A2+$F$2)</f>
        <v>0.7708333333333334</v>
      </c>
      <c r="B3" s="82" t="s">
        <v>40</v>
      </c>
      <c r="C3" s="82" t="s">
        <v>41</v>
      </c>
      <c r="D3" s="82" t="s">
        <v>42</v>
      </c>
      <c r="E3" s="82" t="s">
        <v>43</v>
      </c>
    </row>
    <row r="4" spans="1:5" ht="66" customHeight="1">
      <c r="A4" s="86">
        <f t="shared" si="0"/>
        <v>0.7916666666666667</v>
      </c>
      <c r="B4" s="82" t="s">
        <v>173</v>
      </c>
      <c r="C4" s="82" t="s">
        <v>176</v>
      </c>
      <c r="D4" s="82" t="s">
        <v>73</v>
      </c>
      <c r="E4" s="82" t="s">
        <v>74</v>
      </c>
    </row>
    <row r="5" spans="1:5" ht="66" customHeight="1">
      <c r="A5" s="86">
        <f t="shared" si="0"/>
        <v>0.8125000000000001</v>
      </c>
      <c r="B5" s="82" t="s">
        <v>106</v>
      </c>
      <c r="C5" s="82" t="s">
        <v>107</v>
      </c>
      <c r="D5" s="82" t="s">
        <v>75</v>
      </c>
      <c r="E5" s="82" t="s">
        <v>76</v>
      </c>
    </row>
    <row r="6" spans="1:5" ht="66" customHeight="1">
      <c r="A6" s="86">
        <f t="shared" si="0"/>
        <v>0.8333333333333335</v>
      </c>
      <c r="B6" s="82" t="s">
        <v>139</v>
      </c>
      <c r="C6" s="82" t="s">
        <v>140</v>
      </c>
      <c r="D6" s="82" t="s">
        <v>108</v>
      </c>
      <c r="E6" s="82" t="s">
        <v>109</v>
      </c>
    </row>
    <row r="7" spans="1:5" ht="66" customHeight="1">
      <c r="A7" s="86">
        <f t="shared" si="0"/>
        <v>0.8541666666666669</v>
      </c>
      <c r="B7" s="82"/>
      <c r="C7" s="82"/>
      <c r="D7" s="82" t="s">
        <v>141</v>
      </c>
      <c r="E7" s="82" t="s">
        <v>142</v>
      </c>
    </row>
    <row r="8" spans="1:5" ht="66" customHeight="1">
      <c r="A8" s="86">
        <f t="shared" si="0"/>
        <v>0.8750000000000002</v>
      </c>
      <c r="B8" s="82" t="s">
        <v>254</v>
      </c>
      <c r="C8" s="82" t="s">
        <v>255</v>
      </c>
      <c r="D8" s="82" t="s">
        <v>256</v>
      </c>
      <c r="E8" s="82" t="s">
        <v>257</v>
      </c>
    </row>
    <row r="9" spans="1:5" ht="66" customHeight="1" thickBot="1">
      <c r="A9" s="86">
        <f t="shared" si="0"/>
        <v>0.8958333333333336</v>
      </c>
      <c r="B9" s="82"/>
      <c r="C9" s="82"/>
      <c r="D9" s="82"/>
      <c r="E9" s="82"/>
    </row>
    <row r="10" spans="1:5" ht="66" customHeight="1">
      <c r="A10" s="87"/>
      <c r="B10" s="87"/>
      <c r="C10" s="87"/>
      <c r="D10" s="87"/>
      <c r="E10" s="87"/>
    </row>
    <row r="11" spans="1:5" ht="23.25">
      <c r="A11"/>
      <c r="B11" s="88"/>
      <c r="C11" s="88"/>
      <c r="D11" s="88"/>
      <c r="E11" s="88"/>
    </row>
    <row r="12" ht="15">
      <c r="A12"/>
    </row>
    <row r="13" ht="15">
      <c r="A13"/>
    </row>
    <row r="14" ht="15">
      <c r="A14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55" zoomScaleNormal="55" zoomScalePageLayoutView="0" workbookViewId="0" topLeftCell="A1">
      <selection activeCell="A1" sqref="A1"/>
    </sheetView>
  </sheetViews>
  <sheetFormatPr defaultColWidth="8.88671875" defaultRowHeight="15"/>
  <cols>
    <col min="1" max="1" width="13.99609375" style="89" customWidth="1"/>
    <col min="2" max="5" width="13.99609375" style="0" customWidth="1"/>
    <col min="6" max="7" width="6.77734375" style="0" customWidth="1"/>
    <col min="8" max="8" width="13.99609375" style="0" customWidth="1"/>
  </cols>
  <sheetData>
    <row r="1" spans="1:6" ht="39" customHeight="1" thickBot="1">
      <c r="A1" s="79"/>
      <c r="B1" s="80">
        <v>1</v>
      </c>
      <c r="C1" s="80">
        <v>2</v>
      </c>
      <c r="D1" s="80">
        <v>3</v>
      </c>
      <c r="E1" s="80">
        <v>4</v>
      </c>
      <c r="F1" s="28"/>
    </row>
    <row r="2" spans="1:7" s="85" customFormat="1" ht="39" customHeight="1">
      <c r="A2" s="81">
        <v>0.375</v>
      </c>
      <c r="B2" s="82" t="s">
        <v>177</v>
      </c>
      <c r="C2" s="82" t="s">
        <v>178</v>
      </c>
      <c r="D2" s="82" t="s">
        <v>181</v>
      </c>
      <c r="E2" s="82" t="s">
        <v>182</v>
      </c>
      <c r="F2" s="83"/>
      <c r="G2" s="84">
        <v>0.027777777777777776</v>
      </c>
    </row>
    <row r="3" spans="1:7" s="85" customFormat="1" ht="39" customHeight="1">
      <c r="A3" s="86">
        <f>SUM(A2+$G$2)</f>
        <v>0.4027777777777778</v>
      </c>
      <c r="B3" s="82" t="s">
        <v>44</v>
      </c>
      <c r="C3" s="82" t="s">
        <v>45</v>
      </c>
      <c r="D3" s="82" t="s">
        <v>48</v>
      </c>
      <c r="E3" s="82" t="s">
        <v>49</v>
      </c>
      <c r="F3" s="83"/>
      <c r="G3" s="84">
        <f>Parametre!$B$3</f>
        <v>0.020833333333333332</v>
      </c>
    </row>
    <row r="4" spans="1:9" s="85" customFormat="1" ht="39" customHeight="1">
      <c r="A4" s="86">
        <f aca="true" t="shared" si="0" ref="A4:A12">SUM(A3+$G$2)</f>
        <v>0.4305555555555556</v>
      </c>
      <c r="B4" s="82" t="s">
        <v>81</v>
      </c>
      <c r="C4" s="82" t="s">
        <v>82</v>
      </c>
      <c r="D4" s="82" t="s">
        <v>77</v>
      </c>
      <c r="E4" s="82" t="s">
        <v>78</v>
      </c>
      <c r="F4" s="83"/>
      <c r="H4" s="82"/>
      <c r="I4" s="82"/>
    </row>
    <row r="5" spans="1:8" s="85" customFormat="1" ht="39" customHeight="1">
      <c r="A5" s="86">
        <f t="shared" si="0"/>
        <v>0.45833333333333337</v>
      </c>
      <c r="B5" s="82" t="s">
        <v>114</v>
      </c>
      <c r="C5" s="82" t="s">
        <v>115</v>
      </c>
      <c r="D5" s="82" t="s">
        <v>110</v>
      </c>
      <c r="E5" s="82" t="s">
        <v>111</v>
      </c>
      <c r="F5" s="83"/>
      <c r="H5"/>
    </row>
    <row r="6" spans="1:8" s="85" customFormat="1" ht="39" customHeight="1">
      <c r="A6" s="86">
        <f t="shared" si="0"/>
        <v>0.48611111111111116</v>
      </c>
      <c r="B6" s="82" t="s">
        <v>147</v>
      </c>
      <c r="C6" s="82" t="s">
        <v>148</v>
      </c>
      <c r="D6" s="82" t="s">
        <v>143</v>
      </c>
      <c r="E6" s="82" t="s">
        <v>144</v>
      </c>
      <c r="F6" s="83"/>
      <c r="H6"/>
    </row>
    <row r="7" spans="1:8" s="85" customFormat="1" ht="39" customHeight="1">
      <c r="A7" s="86">
        <f t="shared" si="0"/>
        <v>0.513888888888889</v>
      </c>
      <c r="B7" s="82" t="s">
        <v>297</v>
      </c>
      <c r="C7" s="82" t="s">
        <v>298</v>
      </c>
      <c r="D7" s="82" t="s">
        <v>179</v>
      </c>
      <c r="E7" s="82" t="s">
        <v>180</v>
      </c>
      <c r="F7" s="83"/>
      <c r="H7"/>
    </row>
    <row r="8" spans="1:6" s="85" customFormat="1" ht="39" customHeight="1">
      <c r="A8" s="86">
        <f t="shared" si="0"/>
        <v>0.5416666666666667</v>
      </c>
      <c r="B8" s="82" t="s">
        <v>183</v>
      </c>
      <c r="C8" s="82" t="s">
        <v>184</v>
      </c>
      <c r="D8" s="82" t="s">
        <v>46</v>
      </c>
      <c r="E8" s="82" t="s">
        <v>47</v>
      </c>
      <c r="F8" s="83"/>
    </row>
    <row r="9" spans="1:6" s="85" customFormat="1" ht="39" customHeight="1">
      <c r="A9" s="86">
        <f t="shared" si="0"/>
        <v>0.5694444444444445</v>
      </c>
      <c r="B9" s="82" t="s">
        <v>50</v>
      </c>
      <c r="C9" s="82" t="s">
        <v>51</v>
      </c>
      <c r="D9" s="82" t="s">
        <v>79</v>
      </c>
      <c r="E9" s="82" t="s">
        <v>80</v>
      </c>
      <c r="F9" s="83"/>
    </row>
    <row r="10" spans="1:6" s="85" customFormat="1" ht="39" customHeight="1">
      <c r="A10" s="86">
        <f t="shared" si="0"/>
        <v>0.5972222222222223</v>
      </c>
      <c r="B10" s="82" t="s">
        <v>83</v>
      </c>
      <c r="C10" s="82" t="s">
        <v>84</v>
      </c>
      <c r="D10" s="82" t="s">
        <v>112</v>
      </c>
      <c r="E10" s="82" t="s">
        <v>113</v>
      </c>
      <c r="F10" s="83"/>
    </row>
    <row r="11" spans="1:6" s="85" customFormat="1" ht="39" customHeight="1">
      <c r="A11" s="86">
        <f t="shared" si="0"/>
        <v>0.6250000000000001</v>
      </c>
      <c r="B11" s="82" t="s">
        <v>116</v>
      </c>
      <c r="C11" s="82" t="s">
        <v>117</v>
      </c>
      <c r="D11" s="82" t="s">
        <v>145</v>
      </c>
      <c r="E11" s="82" t="s">
        <v>146</v>
      </c>
      <c r="F11" s="83"/>
    </row>
    <row r="12" spans="1:6" s="85" customFormat="1" ht="39" customHeight="1">
      <c r="A12" s="86">
        <f t="shared" si="0"/>
        <v>0.6527777777777779</v>
      </c>
      <c r="B12" s="82" t="s">
        <v>149</v>
      </c>
      <c r="C12" s="82" t="s">
        <v>150</v>
      </c>
      <c r="D12" s="82" t="s">
        <v>299</v>
      </c>
      <c r="E12" s="82" t="s">
        <v>300</v>
      </c>
      <c r="F12" s="83"/>
    </row>
    <row r="13" spans="1:6" s="85" customFormat="1" ht="39" customHeight="1">
      <c r="A13" s="86"/>
      <c r="B13" s="82"/>
      <c r="C13" s="82"/>
      <c r="D13" s="82"/>
      <c r="E13" s="82"/>
      <c r="F13" s="83"/>
    </row>
    <row r="14" spans="1:6" s="85" customFormat="1" ht="39" customHeight="1">
      <c r="A14" s="86"/>
      <c r="B14" s="82"/>
      <c r="C14" s="82"/>
      <c r="D14" s="82"/>
      <c r="E14" s="82"/>
      <c r="F14" s="83"/>
    </row>
    <row r="15" spans="1:6" s="85" customFormat="1" ht="39" customHeight="1">
      <c r="A15" s="86"/>
      <c r="B15" s="82"/>
      <c r="C15" s="82"/>
      <c r="D15" s="82"/>
      <c r="E15" s="82"/>
      <c r="F15" s="83"/>
    </row>
    <row r="16" spans="1:6" s="85" customFormat="1" ht="39" customHeight="1">
      <c r="A16" s="86"/>
      <c r="B16" s="82"/>
      <c r="C16" s="82"/>
      <c r="D16" s="82"/>
      <c r="E16" s="82"/>
      <c r="F16" s="83"/>
    </row>
    <row r="17" spans="1:6" s="85" customFormat="1" ht="39" customHeight="1" thickBot="1">
      <c r="A17" s="86"/>
      <c r="B17" s="82"/>
      <c r="C17" s="82"/>
      <c r="D17" s="82"/>
      <c r="E17" s="82"/>
      <c r="F17" s="83"/>
    </row>
    <row r="18" spans="1:5" ht="15">
      <c r="A18" s="87"/>
      <c r="B18" s="87"/>
      <c r="C18" s="87"/>
      <c r="D18" s="87"/>
      <c r="E18" s="87"/>
    </row>
    <row r="19" ht="15">
      <c r="A19"/>
    </row>
    <row r="20" spans="1:6" s="85" customFormat="1" ht="15">
      <c r="A20"/>
      <c r="B20" s="28"/>
      <c r="C20" s="28"/>
      <c r="D20" s="28"/>
      <c r="E20" s="28"/>
      <c r="F20" s="219"/>
    </row>
    <row r="21" spans="1:6" s="85" customFormat="1" ht="23.25">
      <c r="A21"/>
      <c r="B21" s="218"/>
      <c r="C21" s="218"/>
      <c r="D21" s="218"/>
      <c r="E21" s="218"/>
      <c r="F21" s="219"/>
    </row>
    <row r="22" spans="2:6" ht="23.25">
      <c r="B22" s="28"/>
      <c r="C22" s="28"/>
      <c r="D22" s="28"/>
      <c r="E22" s="28"/>
      <c r="F22" s="28"/>
    </row>
    <row r="23" spans="2:6" ht="23.25">
      <c r="B23" s="28"/>
      <c r="C23" s="28"/>
      <c r="D23" s="28"/>
      <c r="E23" s="28"/>
      <c r="F23" s="28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5"/>
  <sheetViews>
    <sheetView showGridLines="0" zoomScale="50" zoomScaleNormal="50" zoomScalePageLayoutView="0" workbookViewId="0" topLeftCell="A269">
      <selection activeCell="A1" sqref="A1"/>
    </sheetView>
  </sheetViews>
  <sheetFormatPr defaultColWidth="8.88671875" defaultRowHeight="15"/>
  <cols>
    <col min="1" max="1" width="8.99609375" style="2" customWidth="1"/>
    <col min="2" max="2" width="29.21484375" style="10" customWidth="1"/>
    <col min="3" max="3" width="1.5625" style="6" customWidth="1"/>
    <col min="4" max="4" width="26.77734375" style="10" customWidth="1"/>
    <col min="5" max="5" width="23.3359375" style="10" customWidth="1"/>
    <col min="6" max="6" width="29.3359375" style="10" customWidth="1"/>
    <col min="7" max="7" width="1.2265625" style="10" customWidth="1"/>
    <col min="8" max="8" width="29.88671875" style="10" customWidth="1"/>
  </cols>
  <sheetData>
    <row r="1" spans="1:8" s="1" customFormat="1" ht="15.75">
      <c r="A1" s="3" t="s">
        <v>231</v>
      </c>
      <c r="B1" s="7" t="s">
        <v>232</v>
      </c>
      <c r="C1" s="77"/>
      <c r="D1" s="7"/>
      <c r="E1" s="7" t="s">
        <v>233</v>
      </c>
      <c r="F1" s="7" t="s">
        <v>234</v>
      </c>
      <c r="G1" s="7"/>
      <c r="H1" s="11" t="s">
        <v>235</v>
      </c>
    </row>
    <row r="2" spans="1:8" ht="15">
      <c r="A2" s="4"/>
      <c r="B2" s="8"/>
      <c r="C2" s="13"/>
      <c r="D2" s="8"/>
      <c r="E2" s="8"/>
      <c r="F2" s="8"/>
      <c r="G2" s="8"/>
      <c r="H2" s="12"/>
    </row>
    <row r="3" spans="1:8" ht="13.5" customHeight="1">
      <c r="A3" s="5" t="str">
        <f>'DA-Res'!A5</f>
        <v>DA-01</v>
      </c>
      <c r="B3" s="9" t="str">
        <f>'DA-Res'!B5</f>
        <v>Karina Pilak</v>
      </c>
      <c r="C3" s="9" t="str">
        <f>'DA-Res'!C5</f>
        <v>-</v>
      </c>
      <c r="D3" s="9" t="str">
        <f>'DA-Res'!D5</f>
        <v>Bye</v>
      </c>
      <c r="E3" s="9" t="str">
        <f>'DA-Res'!E5</f>
        <v>11/0 11/0 11/0</v>
      </c>
      <c r="F3" s="9" t="str">
        <f>'DA-Res'!F5</f>
        <v>Karina Pilak</v>
      </c>
      <c r="G3" s="9">
        <f>'DA-Res'!G5</f>
        <v>0</v>
      </c>
      <c r="H3" s="9" t="str">
        <f>'DA-Res'!H5</f>
        <v>Bye</v>
      </c>
    </row>
    <row r="4" spans="1:8" ht="13.5" customHeight="1">
      <c r="A4" s="5" t="str">
        <f>'DA-Res'!A6</f>
        <v>DA-02</v>
      </c>
      <c r="B4" s="9" t="str">
        <f>'DA-Res'!B6</f>
        <v>Bye</v>
      </c>
      <c r="C4" s="9" t="str">
        <f>'DA-Res'!C6</f>
        <v>-</v>
      </c>
      <c r="D4" s="9" t="str">
        <f>'DA-Res'!D6</f>
        <v>Maria Borgen</v>
      </c>
      <c r="E4" s="9" t="str">
        <f>'DA-Res'!E6</f>
        <v>0/11 0/11 0/11</v>
      </c>
      <c r="F4" s="9" t="str">
        <f>'DA-Res'!F6</f>
        <v>Maria Borgen</v>
      </c>
      <c r="G4" s="9">
        <f>'DA-Res'!G6</f>
        <v>0</v>
      </c>
      <c r="H4" s="9" t="str">
        <f>'DA-Res'!H6</f>
        <v>Bye</v>
      </c>
    </row>
    <row r="5" spans="1:8" ht="13.5" customHeight="1">
      <c r="A5" s="5" t="str">
        <f>'DA-Res'!A7</f>
        <v>DA-03</v>
      </c>
      <c r="B5" s="9" t="str">
        <f>'DA-Res'!B7</f>
        <v>Bye</v>
      </c>
      <c r="C5" s="9" t="str">
        <f>'DA-Res'!C7</f>
        <v>-</v>
      </c>
      <c r="D5" s="9" t="str">
        <f>'DA-Res'!D7</f>
        <v>Tine Eldrup</v>
      </c>
      <c r="E5" s="9" t="str">
        <f>'DA-Res'!E7</f>
        <v>0/11 0/11 0/11</v>
      </c>
      <c r="F5" s="9" t="str">
        <f>'DA-Res'!F7</f>
        <v>Tine Eldrup</v>
      </c>
      <c r="G5" s="9">
        <f>'DA-Res'!G7</f>
        <v>0</v>
      </c>
      <c r="H5" s="9" t="str">
        <f>'DA-Res'!H7</f>
        <v>Bye</v>
      </c>
    </row>
    <row r="6" spans="1:8" ht="13.5" customHeight="1">
      <c r="A6" s="5" t="str">
        <f>'DA-Res'!A8</f>
        <v>DA-04</v>
      </c>
      <c r="B6" s="9" t="str">
        <f>'DA-Res'!B8</f>
        <v>Bye</v>
      </c>
      <c r="C6" s="9" t="str">
        <f>'DA-Res'!C8</f>
        <v>-</v>
      </c>
      <c r="D6" s="9" t="str">
        <f>'DA-Res'!D8</f>
        <v>Eva Christensen</v>
      </c>
      <c r="E6" s="9" t="str">
        <f>'DA-Res'!E8</f>
        <v>0/11 0/11 0/11</v>
      </c>
      <c r="F6" s="9" t="str">
        <f>'DA-Res'!F8</f>
        <v>Eva Christensen</v>
      </c>
      <c r="G6" s="9">
        <f>'DA-Res'!G8</f>
        <v>0</v>
      </c>
      <c r="H6" s="9" t="str">
        <f>'DA-Res'!H8</f>
        <v>Bye</v>
      </c>
    </row>
    <row r="7" spans="1:8" ht="13.5" customHeight="1">
      <c r="A7" s="5" t="str">
        <f>'DA-Res'!A9</f>
        <v>DA-05</v>
      </c>
      <c r="B7" s="9" t="str">
        <f>'DA-Res'!B9</f>
        <v>Lise Aagensen</v>
      </c>
      <c r="C7" s="9" t="str">
        <f>'DA-Res'!C9</f>
        <v>-</v>
      </c>
      <c r="D7" s="9" t="str">
        <f>'DA-Res'!D9</f>
        <v>Bye</v>
      </c>
      <c r="E7" s="9" t="str">
        <f>'DA-Res'!E9</f>
        <v>11/0 11/0 11/0</v>
      </c>
      <c r="F7" s="9" t="str">
        <f>'DA-Res'!F9</f>
        <v>Lise Aagensen</v>
      </c>
      <c r="G7" s="9">
        <f>'DA-Res'!G9</f>
        <v>0</v>
      </c>
      <c r="H7" s="9" t="str">
        <f>'DA-Res'!H9</f>
        <v>Bye</v>
      </c>
    </row>
    <row r="8" spans="1:8" ht="13.5" customHeight="1">
      <c r="A8" s="5" t="str">
        <f>'DA-Res'!A10</f>
        <v>DA-06</v>
      </c>
      <c r="B8" s="9" t="str">
        <f>'DA-Res'!B10</f>
        <v>Bye</v>
      </c>
      <c r="C8" s="9" t="str">
        <f>'DA-Res'!C10</f>
        <v>-</v>
      </c>
      <c r="D8" s="9" t="str">
        <f>'DA-Res'!D10</f>
        <v>Maria Benevente</v>
      </c>
      <c r="E8" s="9" t="str">
        <f>'DA-Res'!E10</f>
        <v>0/11 0/11 0/11</v>
      </c>
      <c r="F8" s="9" t="str">
        <f>'DA-Res'!F10</f>
        <v>Maria Benevente</v>
      </c>
      <c r="G8" s="9">
        <f>'DA-Res'!G10</f>
        <v>0</v>
      </c>
      <c r="H8" s="9" t="str">
        <f>'DA-Res'!H10</f>
        <v>Bye</v>
      </c>
    </row>
    <row r="9" spans="1:8" ht="13.5" customHeight="1">
      <c r="A9" s="5" t="str">
        <f>'DA-Res'!A11</f>
        <v>DA-07</v>
      </c>
      <c r="B9" s="9" t="str">
        <f>'DA-Res'!B11</f>
        <v>Maria Helt</v>
      </c>
      <c r="C9" s="9" t="str">
        <f>'DA-Res'!C11</f>
        <v>-</v>
      </c>
      <c r="D9" s="9" t="str">
        <f>'DA-Res'!D11</f>
        <v>Bye</v>
      </c>
      <c r="E9" s="9" t="str">
        <f>'DA-Res'!E11</f>
        <v>11/0 11/0 11/0</v>
      </c>
      <c r="F9" s="9" t="str">
        <f>'DA-Res'!F11</f>
        <v>Maria Helt</v>
      </c>
      <c r="G9" s="9">
        <f>'DA-Res'!G11</f>
        <v>0</v>
      </c>
      <c r="H9" s="9" t="str">
        <f>'DA-Res'!H11</f>
        <v>Bye</v>
      </c>
    </row>
    <row r="10" spans="1:8" ht="13.5" customHeight="1">
      <c r="A10" s="5" t="str">
        <f>'DA-Res'!A12</f>
        <v>DA-08</v>
      </c>
      <c r="B10" s="9" t="str">
        <f>'DA-Res'!B12</f>
        <v>Bye</v>
      </c>
      <c r="C10" s="9" t="str">
        <f>'DA-Res'!C12</f>
        <v>-</v>
      </c>
      <c r="D10" s="9" t="str">
        <f>'DA-Res'!D12</f>
        <v>Eve Alonso</v>
      </c>
      <c r="E10" s="9" t="str">
        <f>'DA-Res'!E12</f>
        <v>0/11 0/11 0/11</v>
      </c>
      <c r="F10" s="9" t="str">
        <f>'DA-Res'!F12</f>
        <v>Eve Alonso</v>
      </c>
      <c r="G10" s="9">
        <f>'DA-Res'!G12</f>
        <v>0</v>
      </c>
      <c r="H10" s="9" t="str">
        <f>'DA-Res'!H12</f>
        <v>Bye</v>
      </c>
    </row>
    <row r="11" spans="1:8" ht="13.5" customHeight="1">
      <c r="A11" s="5" t="str">
        <f>'DA-Res'!A13</f>
        <v>DA-09</v>
      </c>
      <c r="B11" s="9" t="str">
        <f>'DA-Res'!B13</f>
        <v>Karina Pilak</v>
      </c>
      <c r="C11" s="9" t="str">
        <f>'DA-Res'!C13</f>
        <v>-</v>
      </c>
      <c r="D11" s="9" t="str">
        <f>'DA-Res'!D13</f>
        <v>Maria Borgen</v>
      </c>
      <c r="E11" s="9" t="str">
        <f>'DA-Res'!E13</f>
        <v>11/4 11/4 11/3</v>
      </c>
      <c r="F11" s="9" t="str">
        <f>'DA-Res'!F13</f>
        <v>Karina Pilak</v>
      </c>
      <c r="G11" s="9">
        <f>'DA-Res'!G13</f>
        <v>0</v>
      </c>
      <c r="H11" s="9" t="str">
        <f>'DA-Res'!H13</f>
        <v>Maria Borgen</v>
      </c>
    </row>
    <row r="12" spans="1:8" ht="13.5" customHeight="1">
      <c r="A12" s="5" t="str">
        <f>'DA-Res'!A14</f>
        <v>DA-10</v>
      </c>
      <c r="B12" s="9" t="str">
        <f>'DA-Res'!B14</f>
        <v>Tine Eldrup</v>
      </c>
      <c r="C12" s="9" t="str">
        <f>'DA-Res'!C14</f>
        <v>-</v>
      </c>
      <c r="D12" s="9" t="str">
        <f>'DA-Res'!D14</f>
        <v>Eva Christensen</v>
      </c>
      <c r="E12" s="9" t="str">
        <f>'DA-Res'!E14</f>
        <v>11/7 12/10 11/7</v>
      </c>
      <c r="F12" s="9" t="str">
        <f>'DA-Res'!F14</f>
        <v>Tine Eldrup</v>
      </c>
      <c r="G12" s="9">
        <f>'DA-Res'!G14</f>
        <v>0</v>
      </c>
      <c r="H12" s="9" t="str">
        <f>'DA-Res'!H14</f>
        <v>Eva Christensen</v>
      </c>
    </row>
    <row r="13" spans="1:8" ht="13.5" customHeight="1">
      <c r="A13" s="5" t="str">
        <f>'DA-Res'!A15</f>
        <v>DA-11</v>
      </c>
      <c r="B13" s="9" t="str">
        <f>'DA-Res'!B15</f>
        <v>Lise Aagensen</v>
      </c>
      <c r="C13" s="9" t="str">
        <f>'DA-Res'!C15</f>
        <v>-</v>
      </c>
      <c r="D13" s="9" t="str">
        <f>'DA-Res'!D15</f>
        <v>Maria Benevente</v>
      </c>
      <c r="E13" s="9" t="str">
        <f>'DA-Res'!E15</f>
        <v>11/3 13/15 11/9 11/8</v>
      </c>
      <c r="F13" s="9" t="str">
        <f>'DA-Res'!F15</f>
        <v>Lise Aagensen</v>
      </c>
      <c r="G13" s="9">
        <f>'DA-Res'!G15</f>
        <v>0</v>
      </c>
      <c r="H13" s="9" t="str">
        <f>'DA-Res'!H15</f>
        <v>Maria Benevente</v>
      </c>
    </row>
    <row r="14" spans="1:8" ht="13.5" customHeight="1">
      <c r="A14" s="5" t="str">
        <f>'DA-Res'!A16</f>
        <v>DA-12</v>
      </c>
      <c r="B14" s="9" t="str">
        <f>'DA-Res'!B16</f>
        <v>Maria Helt</v>
      </c>
      <c r="C14" s="9" t="str">
        <f>'DA-Res'!C16</f>
        <v>-</v>
      </c>
      <c r="D14" s="9" t="str">
        <f>'DA-Res'!D16</f>
        <v>Eve Alonso</v>
      </c>
      <c r="E14" s="9" t="str">
        <f>'DA-Res'!E16</f>
        <v>7/11 11/8 8/11 6/11</v>
      </c>
      <c r="F14" s="9" t="str">
        <f>'DA-Res'!F16</f>
        <v>Eve Alonso</v>
      </c>
      <c r="G14" s="9">
        <f>'DA-Res'!G16</f>
        <v>0</v>
      </c>
      <c r="H14" s="9" t="str">
        <f>'DA-Res'!H16</f>
        <v>Maria Helt</v>
      </c>
    </row>
    <row r="15" spans="1:8" ht="13.5" customHeight="1">
      <c r="A15" s="5" t="str">
        <f>'DA-Res'!A17</f>
        <v>DA-13</v>
      </c>
      <c r="B15" s="9" t="str">
        <f>'DA-Res'!B17</f>
        <v>Karina Pilak</v>
      </c>
      <c r="C15" s="9" t="str">
        <f>'DA-Res'!C17</f>
        <v>-</v>
      </c>
      <c r="D15" s="9" t="str">
        <f>'DA-Res'!D17</f>
        <v>Tine Eldrup</v>
      </c>
      <c r="E15" s="9" t="str">
        <f>'DA-Res'!E17</f>
        <v>11/4 11/4 11/8</v>
      </c>
      <c r="F15" s="9" t="str">
        <f>'DA-Res'!F17</f>
        <v>Karina Pilak</v>
      </c>
      <c r="G15" s="9">
        <f>'DA-Res'!G17</f>
        <v>0</v>
      </c>
      <c r="H15" s="9" t="str">
        <f>'DA-Res'!H17</f>
        <v>Tine Eldrup</v>
      </c>
    </row>
    <row r="16" spans="1:8" ht="13.5" customHeight="1">
      <c r="A16" s="5" t="str">
        <f>'DA-Res'!A18</f>
        <v>DA-14</v>
      </c>
      <c r="B16" s="9" t="str">
        <f>'DA-Res'!B18</f>
        <v>Lise Aagensen</v>
      </c>
      <c r="C16" s="9" t="str">
        <f>'DA-Res'!C18</f>
        <v>-</v>
      </c>
      <c r="D16" s="9" t="str">
        <f>'DA-Res'!D18</f>
        <v>Eve Alonso</v>
      </c>
      <c r="E16" s="9" t="str">
        <f>'DA-Res'!E18</f>
        <v>11/5 11/5 11/8</v>
      </c>
      <c r="F16" s="9" t="str">
        <f>'DA-Res'!F18</f>
        <v>Lise Aagensen</v>
      </c>
      <c r="G16" s="9">
        <f>'DA-Res'!G18</f>
        <v>0</v>
      </c>
      <c r="H16" s="9" t="str">
        <f>'DA-Res'!H18</f>
        <v>Eve Alonso</v>
      </c>
    </row>
    <row r="17" spans="1:8" ht="13.5" customHeight="1">
      <c r="A17" s="5" t="str">
        <f>'DA-Res'!A19</f>
        <v>DA-15</v>
      </c>
      <c r="B17" s="9" t="str">
        <f>'DA-Res'!B19</f>
        <v>Karina Pilak</v>
      </c>
      <c r="C17" s="9" t="str">
        <f>'DA-Res'!C19</f>
        <v>-</v>
      </c>
      <c r="D17" s="9" t="str">
        <f>'DA-Res'!D19</f>
        <v>Lise Aagensen</v>
      </c>
      <c r="E17" s="9" t="str">
        <f>'DA-Res'!E19</f>
        <v>11/6 11/1 11/6</v>
      </c>
      <c r="F17" s="9" t="str">
        <f>'DA-Res'!F19</f>
        <v>Karina Pilak</v>
      </c>
      <c r="G17" s="9">
        <f>'DA-Res'!G19</f>
        <v>0</v>
      </c>
      <c r="H17" s="9" t="str">
        <f>'DA-Res'!H19</f>
        <v>Lise Aagensen</v>
      </c>
    </row>
    <row r="18" spans="1:8" ht="13.5" customHeight="1">
      <c r="A18" s="5" t="str">
        <f>'DA-Res'!A20</f>
        <v>DA-16</v>
      </c>
      <c r="B18" s="9" t="str">
        <f>'DA-Res'!B20</f>
        <v>Tine Eldrup</v>
      </c>
      <c r="C18" s="9" t="str">
        <f>'DA-Res'!C20</f>
        <v>-</v>
      </c>
      <c r="D18" s="9" t="str">
        <f>'DA-Res'!D20</f>
        <v>Eve Alonso</v>
      </c>
      <c r="E18" s="9" t="str">
        <f>'DA-Res'!E20</f>
        <v>8/11 7/11 3/11</v>
      </c>
      <c r="F18" s="9" t="str">
        <f>'DA-Res'!F20</f>
        <v>Eve Alonso</v>
      </c>
      <c r="G18" s="9">
        <f>'DA-Res'!G20</f>
        <v>0</v>
      </c>
      <c r="H18" s="9" t="str">
        <f>'DA-Res'!H20</f>
        <v>Tine Eldrup</v>
      </c>
    </row>
    <row r="19" spans="1:8" ht="13.5" customHeight="1">
      <c r="A19" s="5" t="str">
        <f>'DA-Res'!A21</f>
        <v>DA-17</v>
      </c>
      <c r="B19" s="9" t="str">
        <f>'DA-Res'!B21</f>
        <v>Maria Borgen</v>
      </c>
      <c r="C19" s="9" t="str">
        <f>'DA-Res'!C21</f>
        <v>-</v>
      </c>
      <c r="D19" s="9" t="str">
        <f>'DA-Res'!D21</f>
        <v>Eva Christensen</v>
      </c>
      <c r="E19" s="9" t="str">
        <f>'DA-Res'!E21</f>
        <v>11/2 11/9 14/12</v>
      </c>
      <c r="F19" s="9" t="str">
        <f>'DA-Res'!F21</f>
        <v>Maria Borgen</v>
      </c>
      <c r="G19" s="9">
        <f>'DA-Res'!G21</f>
        <v>0</v>
      </c>
      <c r="H19" s="9" t="str">
        <f>'DA-Res'!H21</f>
        <v>Eva Christensen</v>
      </c>
    </row>
    <row r="20" spans="1:8" ht="13.5" customHeight="1">
      <c r="A20" s="5" t="str">
        <f>'DA-Res'!A22</f>
        <v>DA-18</v>
      </c>
      <c r="B20" s="9" t="str">
        <f>'DA-Res'!B22</f>
        <v>Maria Benevente</v>
      </c>
      <c r="C20" s="9" t="str">
        <f>'DA-Res'!C22</f>
        <v>-</v>
      </c>
      <c r="D20" s="9" t="str">
        <f>'DA-Res'!D22</f>
        <v>Maria Helt</v>
      </c>
      <c r="E20" s="9" t="str">
        <f>'DA-Res'!E22</f>
        <v>9/11 11/5 11/8 7/11 12/10</v>
      </c>
      <c r="F20" s="9" t="str">
        <f>'DA-Res'!F22</f>
        <v>Maria Benevente</v>
      </c>
      <c r="G20" s="9">
        <f>'DA-Res'!G22</f>
        <v>0</v>
      </c>
      <c r="H20" s="9" t="str">
        <f>'DA-Res'!H22</f>
        <v>Maria Helt</v>
      </c>
    </row>
    <row r="21" spans="1:8" ht="13.5" customHeight="1">
      <c r="A21" s="5" t="str">
        <f>'DA-Res'!A23</f>
        <v>DA-19</v>
      </c>
      <c r="B21" s="9" t="str">
        <f>'DA-Res'!B23</f>
        <v>Maria Borgen</v>
      </c>
      <c r="C21" s="9" t="str">
        <f>'DA-Res'!C23</f>
        <v>-</v>
      </c>
      <c r="D21" s="9" t="str">
        <f>'DA-Res'!D23</f>
        <v>Maria Benevente</v>
      </c>
      <c r="E21" s="9" t="str">
        <f>'DA-Res'!E23</f>
        <v>11/6 4/11 11/9 11/13 12/10</v>
      </c>
      <c r="F21" s="9" t="str">
        <f>'DA-Res'!F23</f>
        <v>Maria Borgen</v>
      </c>
      <c r="G21" s="9">
        <f>'DA-Res'!G23</f>
        <v>0</v>
      </c>
      <c r="H21" s="9" t="str">
        <f>'DA-Res'!H23</f>
        <v>Maria Benevente</v>
      </c>
    </row>
    <row r="22" spans="1:8" ht="13.5" customHeight="1">
      <c r="A22" s="5" t="str">
        <f>'DA-Res'!A24</f>
        <v>DA-20</v>
      </c>
      <c r="B22" s="9" t="str">
        <f>'DA-Res'!B24</f>
        <v>Eva Christensen</v>
      </c>
      <c r="C22" s="9" t="str">
        <f>'DA-Res'!C24</f>
        <v>-</v>
      </c>
      <c r="D22" s="9" t="str">
        <f>'DA-Res'!D24</f>
        <v>Maria Helt</v>
      </c>
      <c r="E22" s="9" t="str">
        <f>'DA-Res'!E24</f>
        <v>9/11 4/11 11/5 11/3 11/9</v>
      </c>
      <c r="F22" s="9" t="str">
        <f>'DA-Res'!F24</f>
        <v>Eva Christensen</v>
      </c>
      <c r="G22" s="9">
        <f>'DA-Res'!G24</f>
        <v>0</v>
      </c>
      <c r="H22" s="9" t="str">
        <f>'DA-Res'!H24</f>
        <v>Maria Helt</v>
      </c>
    </row>
    <row r="23" spans="1:8" ht="13.5" customHeight="1">
      <c r="A23" s="5" t="str">
        <f>'DA-Res'!A25</f>
        <v>DA-21</v>
      </c>
      <c r="B23" s="9" t="str">
        <f>'DA-Res'!B25</f>
        <v>Bye</v>
      </c>
      <c r="C23" s="9" t="str">
        <f>'DA-Res'!C25</f>
        <v>-</v>
      </c>
      <c r="D23" s="9" t="str">
        <f>'DA-Res'!D25</f>
        <v>Bye</v>
      </c>
      <c r="E23" s="9" t="str">
        <f>'DA-Res'!E25</f>
        <v>Bane ? / Kl. ??:??</v>
      </c>
      <c r="F23" s="9" t="e">
        <f>'DA-Res'!F25</f>
        <v>#REF!</v>
      </c>
      <c r="G23" s="9">
        <f>'DA-Res'!G25</f>
        <v>0</v>
      </c>
      <c r="H23" s="9" t="e">
        <f>'DA-Res'!H25</f>
        <v>#REF!</v>
      </c>
    </row>
    <row r="24" spans="1:8" ht="13.5" customHeight="1">
      <c r="A24" s="5" t="str">
        <f>'DA-Res'!A26</f>
        <v>DA-22</v>
      </c>
      <c r="B24" s="9" t="str">
        <f>'DA-Res'!B26</f>
        <v>Bye</v>
      </c>
      <c r="C24" s="9" t="str">
        <f>'DA-Res'!C26</f>
        <v>-</v>
      </c>
      <c r="D24" s="9" t="str">
        <f>'DA-Res'!D26</f>
        <v>Bye</v>
      </c>
      <c r="E24" s="9" t="str">
        <f>'DA-Res'!E26</f>
        <v>Bane ? / Kl. ??:??</v>
      </c>
      <c r="F24" s="9" t="e">
        <f>'DA-Res'!F26</f>
        <v>#REF!</v>
      </c>
      <c r="G24" s="9">
        <f>'DA-Res'!G26</f>
        <v>0</v>
      </c>
      <c r="H24" s="9" t="e">
        <f>'DA-Res'!H26</f>
        <v>#REF!</v>
      </c>
    </row>
    <row r="25" spans="1:8" ht="13.5" customHeight="1">
      <c r="A25" s="5" t="str">
        <f>'DA-Res'!A27</f>
        <v>DA-23</v>
      </c>
      <c r="B25" s="9" t="str">
        <f>'DA-Res'!B27</f>
        <v>Bye</v>
      </c>
      <c r="C25" s="9" t="str">
        <f>'DA-Res'!C27</f>
        <v>-</v>
      </c>
      <c r="D25" s="9" t="str">
        <f>'DA-Res'!D27</f>
        <v>Bye</v>
      </c>
      <c r="E25" s="9" t="str">
        <f>'DA-Res'!E27</f>
        <v>Bane ? / Kl. ??:??</v>
      </c>
      <c r="F25" s="9" t="e">
        <f>'DA-Res'!F27</f>
        <v>#REF!</v>
      </c>
      <c r="G25" s="9">
        <f>'DA-Res'!G27</f>
        <v>0</v>
      </c>
      <c r="H25" s="9" t="e">
        <f>'DA-Res'!H27</f>
        <v>#REF!</v>
      </c>
    </row>
    <row r="26" spans="1:8" ht="13.5" customHeight="1">
      <c r="A26" s="5" t="str">
        <f>'DA-Res'!A28</f>
        <v>DA-24</v>
      </c>
      <c r="B26" s="9" t="str">
        <f>'DA-Res'!B28</f>
        <v>Bye</v>
      </c>
      <c r="C26" s="9" t="str">
        <f>'DA-Res'!C28</f>
        <v>-</v>
      </c>
      <c r="D26" s="9" t="str">
        <f>'DA-Res'!D28</f>
        <v>Bye</v>
      </c>
      <c r="E26" s="9" t="str">
        <f>'DA-Res'!E28</f>
        <v>Bane ? / Kl. ??:??</v>
      </c>
      <c r="F26" s="9" t="e">
        <f>'DA-Res'!F28</f>
        <v>#REF!</v>
      </c>
      <c r="G26" s="9">
        <f>'DA-Res'!G28</f>
        <v>0</v>
      </c>
      <c r="H26" s="9" t="e">
        <f>'DA-Res'!H28</f>
        <v>#REF!</v>
      </c>
    </row>
    <row r="27" spans="1:8" ht="13.5" customHeight="1">
      <c r="A27" s="5" t="str">
        <f>'DA-Res'!A29</f>
        <v>DA-25</v>
      </c>
      <c r="B27" s="9" t="e">
        <f>'DA-Res'!B29</f>
        <v>#REF!</v>
      </c>
      <c r="C27" s="9" t="str">
        <f>'DA-Res'!C29</f>
        <v>-</v>
      </c>
      <c r="D27" s="9" t="e">
        <f>'DA-Res'!D29</f>
        <v>#REF!</v>
      </c>
      <c r="E27" s="9" t="str">
        <f>'DA-Res'!E29</f>
        <v>Bane ? / Kl. ??:??</v>
      </c>
      <c r="F27" s="9" t="e">
        <f>'DA-Res'!F29</f>
        <v>#REF!</v>
      </c>
      <c r="G27" s="9">
        <f>'DA-Res'!G29</f>
        <v>0</v>
      </c>
      <c r="H27" s="9" t="e">
        <f>'DA-Res'!H29</f>
        <v>#REF!</v>
      </c>
    </row>
    <row r="28" spans="1:8" ht="13.5" customHeight="1">
      <c r="A28" s="5" t="str">
        <f>'DA-Res'!A30</f>
        <v>DA-26</v>
      </c>
      <c r="B28" s="9" t="e">
        <f>'DA-Res'!B30</f>
        <v>#REF!</v>
      </c>
      <c r="C28" s="9" t="str">
        <f>'DA-Res'!C30</f>
        <v>-</v>
      </c>
      <c r="D28" s="9" t="e">
        <f>'DA-Res'!D30</f>
        <v>#REF!</v>
      </c>
      <c r="E28" s="9" t="str">
        <f>'DA-Res'!E30</f>
        <v>Bane ? / Kl. ??:??</v>
      </c>
      <c r="F28" s="9" t="e">
        <f>'DA-Res'!F30</f>
        <v>#REF!</v>
      </c>
      <c r="G28" s="9">
        <f>'DA-Res'!G30</f>
        <v>0</v>
      </c>
      <c r="H28" s="9" t="e">
        <f>'DA-Res'!H30</f>
        <v>#REF!</v>
      </c>
    </row>
    <row r="29" spans="1:8" ht="13.5" customHeight="1">
      <c r="A29" s="5" t="str">
        <f>'DA-Res'!A31</f>
        <v>DA-27</v>
      </c>
      <c r="B29" s="9" t="e">
        <f>'DA-Res'!B31</f>
        <v>#REF!</v>
      </c>
      <c r="C29" s="9" t="str">
        <f>'DA-Res'!C31</f>
        <v>-</v>
      </c>
      <c r="D29" s="9" t="e">
        <f>'DA-Res'!D31</f>
        <v>#REF!</v>
      </c>
      <c r="E29" s="9" t="str">
        <f>'DA-Res'!E31</f>
        <v>Bane ? / Kl. ??:??</v>
      </c>
      <c r="F29" s="9" t="e">
        <f>'DA-Res'!F31</f>
        <v>#REF!</v>
      </c>
      <c r="G29" s="9">
        <f>'DA-Res'!G31</f>
        <v>0</v>
      </c>
      <c r="H29" s="9" t="e">
        <f>'DA-Res'!H31</f>
        <v>#REF!</v>
      </c>
    </row>
    <row r="30" spans="1:8" ht="13.5" customHeight="1">
      <c r="A30" s="5" t="str">
        <f>'DA-Res'!A32</f>
        <v>DA-28</v>
      </c>
      <c r="B30" s="9" t="e">
        <f>'DA-Res'!B32</f>
        <v>#REF!</v>
      </c>
      <c r="C30" s="9" t="str">
        <f>'DA-Res'!C32</f>
        <v>-</v>
      </c>
      <c r="D30" s="9" t="e">
        <f>'DA-Res'!D32</f>
        <v>#REF!</v>
      </c>
      <c r="E30" s="9" t="str">
        <f>'DA-Res'!E32</f>
        <v>Bane ? / Kl. ??:??</v>
      </c>
      <c r="F30" s="9" t="e">
        <f>'DA-Res'!F32</f>
        <v>#REF!</v>
      </c>
      <c r="G30" s="9">
        <f>'DA-Res'!G32</f>
        <v>0</v>
      </c>
      <c r="H30" s="9" t="e">
        <f>'DA-Res'!H32</f>
        <v>#REF!</v>
      </c>
    </row>
    <row r="31" spans="1:8" ht="13.5" customHeight="1">
      <c r="A31" s="5" t="str">
        <f>'DA-Res'!A33</f>
        <v>DA-29</v>
      </c>
      <c r="B31" s="9" t="e">
        <f>'DA-Res'!B33</f>
        <v>#REF!</v>
      </c>
      <c r="C31" s="9" t="str">
        <f>'DA-Res'!C33</f>
        <v>-</v>
      </c>
      <c r="D31" s="9" t="e">
        <f>'DA-Res'!D33</f>
        <v>#REF!</v>
      </c>
      <c r="E31" s="9" t="str">
        <f>'DA-Res'!E33</f>
        <v>Bane ? / Kl. ??:??</v>
      </c>
      <c r="F31" s="9" t="e">
        <f>'DA-Res'!F33</f>
        <v>#REF!</v>
      </c>
      <c r="G31" s="9">
        <f>'DA-Res'!G33</f>
        <v>0</v>
      </c>
      <c r="H31" s="9" t="e">
        <f>'DA-Res'!H33</f>
        <v>#REF!</v>
      </c>
    </row>
    <row r="32" spans="1:8" ht="13.5" customHeight="1">
      <c r="A32" s="5" t="str">
        <f>'DA-Res'!A34</f>
        <v>DA-30</v>
      </c>
      <c r="B32" s="9" t="e">
        <f>'DA-Res'!B34</f>
        <v>#REF!</v>
      </c>
      <c r="C32" s="9" t="str">
        <f>'DA-Res'!C34</f>
        <v>-</v>
      </c>
      <c r="D32" s="9" t="e">
        <f>'DA-Res'!D34</f>
        <v>#REF!</v>
      </c>
      <c r="E32" s="9" t="str">
        <f>'DA-Res'!E34</f>
        <v>Bane ? / Kl. ??:??</v>
      </c>
      <c r="F32" s="9" t="e">
        <f>'DA-Res'!F34</f>
        <v>#REF!</v>
      </c>
      <c r="G32" s="9">
        <f>'DA-Res'!G34</f>
        <v>0</v>
      </c>
      <c r="H32" s="9" t="e">
        <f>'DA-Res'!H34</f>
        <v>#REF!</v>
      </c>
    </row>
    <row r="33" spans="1:8" ht="13.5" customHeight="1">
      <c r="A33" s="5" t="str">
        <f>'DA-Res'!A35</f>
        <v>DA-31</v>
      </c>
      <c r="B33" s="9" t="e">
        <f>'DA-Res'!B35</f>
        <v>#REF!</v>
      </c>
      <c r="C33" s="9" t="str">
        <f>'DA-Res'!C35</f>
        <v>-</v>
      </c>
      <c r="D33" s="9" t="e">
        <f>'DA-Res'!D35</f>
        <v>#REF!</v>
      </c>
      <c r="E33" s="9" t="str">
        <f>'DA-Res'!E35</f>
        <v>Bane ? / Kl. ??:??</v>
      </c>
      <c r="F33" s="9" t="e">
        <f>'DA-Res'!F35</f>
        <v>#REF!</v>
      </c>
      <c r="G33" s="9">
        <f>'DA-Res'!G35</f>
        <v>0</v>
      </c>
      <c r="H33" s="9" t="e">
        <f>'DA-Res'!H35</f>
        <v>#REF!</v>
      </c>
    </row>
    <row r="34" spans="1:8" ht="13.5" customHeight="1">
      <c r="A34" s="5" t="str">
        <f>'DA-Res'!A36</f>
        <v>DA-32</v>
      </c>
      <c r="B34" s="9" t="e">
        <f>'DA-Res'!B36</f>
        <v>#REF!</v>
      </c>
      <c r="C34" s="9" t="str">
        <f>'DA-Res'!C36</f>
        <v>-</v>
      </c>
      <c r="D34" s="9" t="e">
        <f>'DA-Res'!D36</f>
        <v>#REF!</v>
      </c>
      <c r="E34" s="9" t="str">
        <f>'DA-Res'!E36</f>
        <v>Bane ? / Kl. ??:??</v>
      </c>
      <c r="F34" s="9" t="e">
        <f>'DA-Res'!F36</f>
        <v>#REF!</v>
      </c>
      <c r="G34" s="9">
        <f>'DA-Res'!G36</f>
        <v>0</v>
      </c>
      <c r="H34" s="9" t="e">
        <f>'DA-Res'!H36</f>
        <v>#REF!</v>
      </c>
    </row>
    <row r="35" spans="1:8" s="28" customFormat="1" ht="13.5" customHeight="1">
      <c r="A35" s="13" t="s">
        <v>236</v>
      </c>
      <c r="B35" s="8"/>
      <c r="C35" s="8"/>
      <c r="D35" s="8"/>
      <c r="E35" s="8"/>
      <c r="F35" s="8"/>
      <c r="G35" s="8"/>
      <c r="H35" s="8"/>
    </row>
    <row r="36" spans="1:8" ht="13.5" customHeight="1">
      <c r="A36" s="5"/>
      <c r="B36" s="8"/>
      <c r="C36" s="8"/>
      <c r="D36" s="8"/>
      <c r="E36" s="8"/>
      <c r="F36" s="8"/>
      <c r="G36" s="8"/>
      <c r="H36" s="8"/>
    </row>
    <row r="37" spans="1:8" ht="13.5" customHeight="1">
      <c r="A37" s="5" t="e">
        <f>#REF!</f>
        <v>#REF!</v>
      </c>
      <c r="B37" s="9" t="e">
        <f>#REF!</f>
        <v>#REF!</v>
      </c>
      <c r="C37" s="5" t="e">
        <f>#REF!</f>
        <v>#REF!</v>
      </c>
      <c r="D37" s="9" t="e">
        <f>#REF!</f>
        <v>#REF!</v>
      </c>
      <c r="E37" s="5" t="e">
        <f>#REF!</f>
        <v>#REF!</v>
      </c>
      <c r="F37" s="9" t="e">
        <f>#REF!</f>
        <v>#REF!</v>
      </c>
      <c r="G37" s="5" t="e">
        <f>#REF!</f>
        <v>#REF!</v>
      </c>
      <c r="H37" s="9" t="e">
        <f>#REF!</f>
        <v>#REF!</v>
      </c>
    </row>
    <row r="38" spans="1:8" ht="13.5" customHeight="1">
      <c r="A38" s="5" t="e">
        <f>#REF!</f>
        <v>#REF!</v>
      </c>
      <c r="B38" s="9" t="e">
        <f>#REF!</f>
        <v>#REF!</v>
      </c>
      <c r="C38" s="5" t="e">
        <f>#REF!</f>
        <v>#REF!</v>
      </c>
      <c r="D38" s="9" t="e">
        <f>#REF!</f>
        <v>#REF!</v>
      </c>
      <c r="E38" s="5" t="e">
        <f>#REF!</f>
        <v>#REF!</v>
      </c>
      <c r="F38" s="9" t="e">
        <f>#REF!</f>
        <v>#REF!</v>
      </c>
      <c r="G38" s="5" t="e">
        <f>#REF!</f>
        <v>#REF!</v>
      </c>
      <c r="H38" s="9" t="e">
        <f>#REF!</f>
        <v>#REF!</v>
      </c>
    </row>
    <row r="39" spans="1:8" ht="13.5" customHeight="1">
      <c r="A39" s="5" t="e">
        <f>#REF!</f>
        <v>#REF!</v>
      </c>
      <c r="B39" s="9" t="e">
        <f>#REF!</f>
        <v>#REF!</v>
      </c>
      <c r="C39" s="5" t="e">
        <f>#REF!</f>
        <v>#REF!</v>
      </c>
      <c r="D39" s="9" t="e">
        <f>#REF!</f>
        <v>#REF!</v>
      </c>
      <c r="E39" s="5" t="e">
        <f>#REF!</f>
        <v>#REF!</v>
      </c>
      <c r="F39" s="9" t="e">
        <f>#REF!</f>
        <v>#REF!</v>
      </c>
      <c r="G39" s="5" t="e">
        <f>#REF!</f>
        <v>#REF!</v>
      </c>
      <c r="H39" s="9" t="e">
        <f>#REF!</f>
        <v>#REF!</v>
      </c>
    </row>
    <row r="40" spans="1:8" ht="13.5" customHeight="1">
      <c r="A40" s="5" t="e">
        <f>#REF!</f>
        <v>#REF!</v>
      </c>
      <c r="B40" s="9" t="e">
        <f>#REF!</f>
        <v>#REF!</v>
      </c>
      <c r="C40" s="5" t="e">
        <f>#REF!</f>
        <v>#REF!</v>
      </c>
      <c r="D40" s="9" t="e">
        <f>#REF!</f>
        <v>#REF!</v>
      </c>
      <c r="E40" s="5" t="e">
        <f>#REF!</f>
        <v>#REF!</v>
      </c>
      <c r="F40" s="9" t="e">
        <f>#REF!</f>
        <v>#REF!</v>
      </c>
      <c r="G40" s="5" t="e">
        <f>#REF!</f>
        <v>#REF!</v>
      </c>
      <c r="H40" s="9" t="e">
        <f>#REF!</f>
        <v>#REF!</v>
      </c>
    </row>
    <row r="41" spans="1:8" ht="13.5" customHeight="1">
      <c r="A41" s="5" t="e">
        <f>#REF!</f>
        <v>#REF!</v>
      </c>
      <c r="B41" s="9" t="e">
        <f>#REF!</f>
        <v>#REF!</v>
      </c>
      <c r="C41" s="5" t="e">
        <f>#REF!</f>
        <v>#REF!</v>
      </c>
      <c r="D41" s="9" t="e">
        <f>#REF!</f>
        <v>#REF!</v>
      </c>
      <c r="E41" s="5" t="e">
        <f>#REF!</f>
        <v>#REF!</v>
      </c>
      <c r="F41" s="9" t="e">
        <f>#REF!</f>
        <v>#REF!</v>
      </c>
      <c r="G41" s="5" t="e">
        <f>#REF!</f>
        <v>#REF!</v>
      </c>
      <c r="H41" s="9" t="e">
        <f>#REF!</f>
        <v>#REF!</v>
      </c>
    </row>
    <row r="42" spans="1:8" ht="13.5" customHeight="1">
      <c r="A42" s="5" t="e">
        <f>#REF!</f>
        <v>#REF!</v>
      </c>
      <c r="B42" s="9" t="e">
        <f>#REF!</f>
        <v>#REF!</v>
      </c>
      <c r="C42" s="5" t="e">
        <f>#REF!</f>
        <v>#REF!</v>
      </c>
      <c r="D42" s="9" t="e">
        <f>#REF!</f>
        <v>#REF!</v>
      </c>
      <c r="E42" s="5" t="e">
        <f>#REF!</f>
        <v>#REF!</v>
      </c>
      <c r="F42" s="9" t="e">
        <f>#REF!</f>
        <v>#REF!</v>
      </c>
      <c r="G42" s="5" t="e">
        <f>#REF!</f>
        <v>#REF!</v>
      </c>
      <c r="H42" s="9" t="e">
        <f>#REF!</f>
        <v>#REF!</v>
      </c>
    </row>
    <row r="43" spans="1:8" ht="13.5" customHeight="1">
      <c r="A43" s="5" t="e">
        <f>#REF!</f>
        <v>#REF!</v>
      </c>
      <c r="B43" s="9" t="e">
        <f>#REF!</f>
        <v>#REF!</v>
      </c>
      <c r="C43" s="5" t="e">
        <f>#REF!</f>
        <v>#REF!</v>
      </c>
      <c r="D43" s="9" t="e">
        <f>#REF!</f>
        <v>#REF!</v>
      </c>
      <c r="E43" s="5" t="e">
        <f>#REF!</f>
        <v>#REF!</v>
      </c>
      <c r="F43" s="9" t="e">
        <f>#REF!</f>
        <v>#REF!</v>
      </c>
      <c r="G43" s="5" t="e">
        <f>#REF!</f>
        <v>#REF!</v>
      </c>
      <c r="H43" s="9" t="e">
        <f>#REF!</f>
        <v>#REF!</v>
      </c>
    </row>
    <row r="44" spans="1:8" ht="13.5" customHeight="1">
      <c r="A44" s="5" t="e">
        <f>#REF!</f>
        <v>#REF!</v>
      </c>
      <c r="B44" s="9" t="e">
        <f>#REF!</f>
        <v>#REF!</v>
      </c>
      <c r="C44" s="5" t="e">
        <f>#REF!</f>
        <v>#REF!</v>
      </c>
      <c r="D44" s="9" t="e">
        <f>#REF!</f>
        <v>#REF!</v>
      </c>
      <c r="E44" s="5" t="e">
        <f>#REF!</f>
        <v>#REF!</v>
      </c>
      <c r="F44" s="9" t="e">
        <f>#REF!</f>
        <v>#REF!</v>
      </c>
      <c r="G44" s="5" t="e">
        <f>#REF!</f>
        <v>#REF!</v>
      </c>
      <c r="H44" s="9" t="e">
        <f>#REF!</f>
        <v>#REF!</v>
      </c>
    </row>
    <row r="45" spans="1:8" ht="13.5" customHeight="1">
      <c r="A45" s="5" t="e">
        <f>#REF!</f>
        <v>#REF!</v>
      </c>
      <c r="B45" s="9" t="e">
        <f>#REF!</f>
        <v>#REF!</v>
      </c>
      <c r="C45" s="5" t="e">
        <f>#REF!</f>
        <v>#REF!</v>
      </c>
      <c r="D45" s="9" t="e">
        <f>#REF!</f>
        <v>#REF!</v>
      </c>
      <c r="E45" s="5" t="e">
        <f>#REF!</f>
        <v>#REF!</v>
      </c>
      <c r="F45" s="9" t="e">
        <f>#REF!</f>
        <v>#REF!</v>
      </c>
      <c r="G45" s="5" t="e">
        <f>#REF!</f>
        <v>#REF!</v>
      </c>
      <c r="H45" s="9" t="e">
        <f>#REF!</f>
        <v>#REF!</v>
      </c>
    </row>
    <row r="46" spans="1:8" ht="13.5" customHeight="1">
      <c r="A46" s="5" t="e">
        <f>#REF!</f>
        <v>#REF!</v>
      </c>
      <c r="B46" s="9" t="e">
        <f>#REF!</f>
        <v>#REF!</v>
      </c>
      <c r="C46" s="5" t="e">
        <f>#REF!</f>
        <v>#REF!</v>
      </c>
      <c r="D46" s="9" t="e">
        <f>#REF!</f>
        <v>#REF!</v>
      </c>
      <c r="E46" s="5" t="e">
        <f>#REF!</f>
        <v>#REF!</v>
      </c>
      <c r="F46" s="9" t="e">
        <f>#REF!</f>
        <v>#REF!</v>
      </c>
      <c r="G46" s="5" t="e">
        <f>#REF!</f>
        <v>#REF!</v>
      </c>
      <c r="H46" s="9" t="e">
        <f>#REF!</f>
        <v>#REF!</v>
      </c>
    </row>
    <row r="47" spans="1:8" ht="13.5" customHeight="1">
      <c r="A47" s="5" t="e">
        <f>#REF!</f>
        <v>#REF!</v>
      </c>
      <c r="B47" s="9" t="e">
        <f>#REF!</f>
        <v>#REF!</v>
      </c>
      <c r="C47" s="5" t="e">
        <f>#REF!</f>
        <v>#REF!</v>
      </c>
      <c r="D47" s="9" t="e">
        <f>#REF!</f>
        <v>#REF!</v>
      </c>
      <c r="E47" s="5" t="e">
        <f>#REF!</f>
        <v>#REF!</v>
      </c>
      <c r="F47" s="9" t="e">
        <f>#REF!</f>
        <v>#REF!</v>
      </c>
      <c r="G47" s="5" t="e">
        <f>#REF!</f>
        <v>#REF!</v>
      </c>
      <c r="H47" s="9" t="e">
        <f>#REF!</f>
        <v>#REF!</v>
      </c>
    </row>
    <row r="48" spans="1:8" ht="13.5" customHeight="1">
      <c r="A48" s="5" t="e">
        <f>#REF!</f>
        <v>#REF!</v>
      </c>
      <c r="B48" s="9" t="e">
        <f>#REF!</f>
        <v>#REF!</v>
      </c>
      <c r="C48" s="5" t="e">
        <f>#REF!</f>
        <v>#REF!</v>
      </c>
      <c r="D48" s="9" t="e">
        <f>#REF!</f>
        <v>#REF!</v>
      </c>
      <c r="E48" s="5" t="e">
        <f>#REF!</f>
        <v>#REF!</v>
      </c>
      <c r="F48" s="9" t="e">
        <f>#REF!</f>
        <v>#REF!</v>
      </c>
      <c r="G48" s="5" t="e">
        <f>#REF!</f>
        <v>#REF!</v>
      </c>
      <c r="H48" s="9" t="e">
        <f>#REF!</f>
        <v>#REF!</v>
      </c>
    </row>
    <row r="49" spans="1:8" ht="13.5" customHeight="1">
      <c r="A49" s="5" t="e">
        <f>#REF!</f>
        <v>#REF!</v>
      </c>
      <c r="B49" s="9" t="e">
        <f>#REF!</f>
        <v>#REF!</v>
      </c>
      <c r="C49" s="5" t="e">
        <f>#REF!</f>
        <v>#REF!</v>
      </c>
      <c r="D49" s="9" t="e">
        <f>#REF!</f>
        <v>#REF!</v>
      </c>
      <c r="E49" s="5" t="e">
        <f>#REF!</f>
        <v>#REF!</v>
      </c>
      <c r="F49" s="9" t="e">
        <f>#REF!</f>
        <v>#REF!</v>
      </c>
      <c r="G49" s="5" t="e">
        <f>#REF!</f>
        <v>#REF!</v>
      </c>
      <c r="H49" s="9" t="e">
        <f>#REF!</f>
        <v>#REF!</v>
      </c>
    </row>
    <row r="50" spans="1:8" ht="13.5" customHeight="1">
      <c r="A50" s="5" t="e">
        <f>#REF!</f>
        <v>#REF!</v>
      </c>
      <c r="B50" s="9" t="e">
        <f>#REF!</f>
        <v>#REF!</v>
      </c>
      <c r="C50" s="5" t="e">
        <f>#REF!</f>
        <v>#REF!</v>
      </c>
      <c r="D50" s="9" t="e">
        <f>#REF!</f>
        <v>#REF!</v>
      </c>
      <c r="E50" s="5" t="e">
        <f>#REF!</f>
        <v>#REF!</v>
      </c>
      <c r="F50" s="9" t="e">
        <f>#REF!</f>
        <v>#REF!</v>
      </c>
      <c r="G50" s="5" t="e">
        <f>#REF!</f>
        <v>#REF!</v>
      </c>
      <c r="H50" s="9" t="e">
        <f>#REF!</f>
        <v>#REF!</v>
      </c>
    </row>
    <row r="51" spans="1:8" ht="13.5" customHeight="1">
      <c r="A51" s="5" t="e">
        <f>#REF!</f>
        <v>#REF!</v>
      </c>
      <c r="B51" s="9" t="e">
        <f>#REF!</f>
        <v>#REF!</v>
      </c>
      <c r="C51" s="5" t="e">
        <f>#REF!</f>
        <v>#REF!</v>
      </c>
      <c r="D51" s="9" t="e">
        <f>#REF!</f>
        <v>#REF!</v>
      </c>
      <c r="E51" s="5" t="e">
        <f>#REF!</f>
        <v>#REF!</v>
      </c>
      <c r="F51" s="9" t="e">
        <f>#REF!</f>
        <v>#REF!</v>
      </c>
      <c r="G51" s="5" t="e">
        <f>#REF!</f>
        <v>#REF!</v>
      </c>
      <c r="H51" s="9" t="e">
        <f>#REF!</f>
        <v>#REF!</v>
      </c>
    </row>
    <row r="52" spans="1:8" ht="13.5" customHeight="1">
      <c r="A52" s="5" t="e">
        <f>#REF!</f>
        <v>#REF!</v>
      </c>
      <c r="B52" s="9" t="e">
        <f>#REF!</f>
        <v>#REF!</v>
      </c>
      <c r="C52" s="5" t="e">
        <f>#REF!</f>
        <v>#REF!</v>
      </c>
      <c r="D52" s="9" t="e">
        <f>#REF!</f>
        <v>#REF!</v>
      </c>
      <c r="E52" s="5" t="e">
        <f>#REF!</f>
        <v>#REF!</v>
      </c>
      <c r="F52" s="9" t="e">
        <f>#REF!</f>
        <v>#REF!</v>
      </c>
      <c r="G52" s="5" t="e">
        <f>#REF!</f>
        <v>#REF!</v>
      </c>
      <c r="H52" s="9" t="e">
        <f>#REF!</f>
        <v>#REF!</v>
      </c>
    </row>
    <row r="53" spans="1:8" ht="13.5" customHeight="1">
      <c r="A53" s="5" t="e">
        <f>#REF!</f>
        <v>#REF!</v>
      </c>
      <c r="B53" s="9" t="e">
        <f>#REF!</f>
        <v>#REF!</v>
      </c>
      <c r="C53" s="5" t="e">
        <f>#REF!</f>
        <v>#REF!</v>
      </c>
      <c r="D53" s="9" t="e">
        <f>#REF!</f>
        <v>#REF!</v>
      </c>
      <c r="E53" s="5" t="e">
        <f>#REF!</f>
        <v>#REF!</v>
      </c>
      <c r="F53" s="9" t="e">
        <f>#REF!</f>
        <v>#REF!</v>
      </c>
      <c r="G53" s="5" t="e">
        <f>#REF!</f>
        <v>#REF!</v>
      </c>
      <c r="H53" s="9" t="e">
        <f>#REF!</f>
        <v>#REF!</v>
      </c>
    </row>
    <row r="54" spans="1:8" ht="13.5" customHeight="1">
      <c r="A54" s="5" t="e">
        <f>#REF!</f>
        <v>#REF!</v>
      </c>
      <c r="B54" s="9" t="e">
        <f>#REF!</f>
        <v>#REF!</v>
      </c>
      <c r="C54" s="5" t="e">
        <f>#REF!</f>
        <v>#REF!</v>
      </c>
      <c r="D54" s="9" t="e">
        <f>#REF!</f>
        <v>#REF!</v>
      </c>
      <c r="E54" s="5" t="e">
        <f>#REF!</f>
        <v>#REF!</v>
      </c>
      <c r="F54" s="9" t="e">
        <f>#REF!</f>
        <v>#REF!</v>
      </c>
      <c r="G54" s="5" t="e">
        <f>#REF!</f>
        <v>#REF!</v>
      </c>
      <c r="H54" s="9" t="e">
        <f>#REF!</f>
        <v>#REF!</v>
      </c>
    </row>
    <row r="55" spans="1:8" ht="13.5" customHeight="1">
      <c r="A55" s="5" t="e">
        <f>#REF!</f>
        <v>#REF!</v>
      </c>
      <c r="B55" s="9" t="e">
        <f>#REF!</f>
        <v>#REF!</v>
      </c>
      <c r="C55" s="5" t="e">
        <f>#REF!</f>
        <v>#REF!</v>
      </c>
      <c r="D55" s="9" t="e">
        <f>#REF!</f>
        <v>#REF!</v>
      </c>
      <c r="E55" s="5" t="e">
        <f>#REF!</f>
        <v>#REF!</v>
      </c>
      <c r="F55" s="9" t="e">
        <f>#REF!</f>
        <v>#REF!</v>
      </c>
      <c r="G55" s="5" t="e">
        <f>#REF!</f>
        <v>#REF!</v>
      </c>
      <c r="H55" s="9" t="e">
        <f>#REF!</f>
        <v>#REF!</v>
      </c>
    </row>
    <row r="56" spans="1:8" ht="13.5" customHeight="1">
      <c r="A56" s="5" t="e">
        <f>#REF!</f>
        <v>#REF!</v>
      </c>
      <c r="B56" s="9" t="e">
        <f>#REF!</f>
        <v>#REF!</v>
      </c>
      <c r="C56" s="5" t="e">
        <f>#REF!</f>
        <v>#REF!</v>
      </c>
      <c r="D56" s="9" t="e">
        <f>#REF!</f>
        <v>#REF!</v>
      </c>
      <c r="E56" s="5" t="e">
        <f>#REF!</f>
        <v>#REF!</v>
      </c>
      <c r="F56" s="9" t="e">
        <f>#REF!</f>
        <v>#REF!</v>
      </c>
      <c r="G56" s="5" t="e">
        <f>#REF!</f>
        <v>#REF!</v>
      </c>
      <c r="H56" s="9" t="e">
        <f>#REF!</f>
        <v>#REF!</v>
      </c>
    </row>
    <row r="57" spans="1:8" ht="13.5" customHeight="1">
      <c r="A57" s="5" t="e">
        <f>#REF!</f>
        <v>#REF!</v>
      </c>
      <c r="B57" s="9" t="e">
        <f>#REF!</f>
        <v>#REF!</v>
      </c>
      <c r="C57" s="5" t="e">
        <f>#REF!</f>
        <v>#REF!</v>
      </c>
      <c r="D57" s="9" t="e">
        <f>#REF!</f>
        <v>#REF!</v>
      </c>
      <c r="E57" s="5" t="e">
        <f>#REF!</f>
        <v>#REF!</v>
      </c>
      <c r="F57" s="9" t="e">
        <f>#REF!</f>
        <v>#REF!</v>
      </c>
      <c r="G57" s="5" t="e">
        <f>#REF!</f>
        <v>#REF!</v>
      </c>
      <c r="H57" s="9" t="e">
        <f>#REF!</f>
        <v>#REF!</v>
      </c>
    </row>
    <row r="58" spans="1:8" ht="13.5" customHeight="1">
      <c r="A58" s="5" t="e">
        <f>#REF!</f>
        <v>#REF!</v>
      </c>
      <c r="B58" s="9" t="e">
        <f>#REF!</f>
        <v>#REF!</v>
      </c>
      <c r="C58" s="5" t="e">
        <f>#REF!</f>
        <v>#REF!</v>
      </c>
      <c r="D58" s="9" t="e">
        <f>#REF!</f>
        <v>#REF!</v>
      </c>
      <c r="E58" s="5" t="e">
        <f>#REF!</f>
        <v>#REF!</v>
      </c>
      <c r="F58" s="9" t="e">
        <f>#REF!</f>
        <v>#REF!</v>
      </c>
      <c r="G58" s="5" t="e">
        <f>#REF!</f>
        <v>#REF!</v>
      </c>
      <c r="H58" s="9" t="e">
        <f>#REF!</f>
        <v>#REF!</v>
      </c>
    </row>
    <row r="59" spans="1:8" ht="13.5" customHeight="1">
      <c r="A59" s="5" t="e">
        <f>#REF!</f>
        <v>#REF!</v>
      </c>
      <c r="B59" s="9" t="e">
        <f>#REF!</f>
        <v>#REF!</v>
      </c>
      <c r="C59" s="5" t="e">
        <f>#REF!</f>
        <v>#REF!</v>
      </c>
      <c r="D59" s="9" t="e">
        <f>#REF!</f>
        <v>#REF!</v>
      </c>
      <c r="E59" s="5" t="e">
        <f>#REF!</f>
        <v>#REF!</v>
      </c>
      <c r="F59" s="9" t="e">
        <f>#REF!</f>
        <v>#REF!</v>
      </c>
      <c r="G59" s="5" t="e">
        <f>#REF!</f>
        <v>#REF!</v>
      </c>
      <c r="H59" s="9" t="e">
        <f>#REF!</f>
        <v>#REF!</v>
      </c>
    </row>
    <row r="60" spans="1:8" ht="13.5" customHeight="1">
      <c r="A60" s="5" t="e">
        <f>#REF!</f>
        <v>#REF!</v>
      </c>
      <c r="B60" s="9" t="e">
        <f>#REF!</f>
        <v>#REF!</v>
      </c>
      <c r="C60" s="5" t="e">
        <f>#REF!</f>
        <v>#REF!</v>
      </c>
      <c r="D60" s="9" t="e">
        <f>#REF!</f>
        <v>#REF!</v>
      </c>
      <c r="E60" s="5" t="e">
        <f>#REF!</f>
        <v>#REF!</v>
      </c>
      <c r="F60" s="9" t="e">
        <f>#REF!</f>
        <v>#REF!</v>
      </c>
      <c r="G60" s="5" t="e">
        <f>#REF!</f>
        <v>#REF!</v>
      </c>
      <c r="H60" s="9" t="e">
        <f>#REF!</f>
        <v>#REF!</v>
      </c>
    </row>
    <row r="61" spans="1:8" ht="13.5" customHeight="1">
      <c r="A61" s="5" t="e">
        <f>#REF!</f>
        <v>#REF!</v>
      </c>
      <c r="B61" s="9" t="e">
        <f>#REF!</f>
        <v>#REF!</v>
      </c>
      <c r="C61" s="5" t="e">
        <f>#REF!</f>
        <v>#REF!</v>
      </c>
      <c r="D61" s="9" t="e">
        <f>#REF!</f>
        <v>#REF!</v>
      </c>
      <c r="E61" s="5" t="e">
        <f>#REF!</f>
        <v>#REF!</v>
      </c>
      <c r="F61" s="9" t="e">
        <f>#REF!</f>
        <v>#REF!</v>
      </c>
      <c r="G61" s="5" t="e">
        <f>#REF!</f>
        <v>#REF!</v>
      </c>
      <c r="H61" s="9" t="e">
        <f>#REF!</f>
        <v>#REF!</v>
      </c>
    </row>
    <row r="62" spans="1:8" ht="13.5" customHeight="1">
      <c r="A62" s="5" t="e">
        <f>#REF!</f>
        <v>#REF!</v>
      </c>
      <c r="B62" s="9" t="e">
        <f>#REF!</f>
        <v>#REF!</v>
      </c>
      <c r="C62" s="5" t="e">
        <f>#REF!</f>
        <v>#REF!</v>
      </c>
      <c r="D62" s="9" t="e">
        <f>#REF!</f>
        <v>#REF!</v>
      </c>
      <c r="E62" s="5" t="e">
        <f>#REF!</f>
        <v>#REF!</v>
      </c>
      <c r="F62" s="9" t="e">
        <f>#REF!</f>
        <v>#REF!</v>
      </c>
      <c r="G62" s="5" t="e">
        <f>#REF!</f>
        <v>#REF!</v>
      </c>
      <c r="H62" s="9" t="e">
        <f>#REF!</f>
        <v>#REF!</v>
      </c>
    </row>
    <row r="63" spans="1:8" ht="13.5" customHeight="1">
      <c r="A63" s="5" t="e">
        <f>#REF!</f>
        <v>#REF!</v>
      </c>
      <c r="B63" s="9" t="e">
        <f>#REF!</f>
        <v>#REF!</v>
      </c>
      <c r="C63" s="5" t="e">
        <f>#REF!</f>
        <v>#REF!</v>
      </c>
      <c r="D63" s="9" t="e">
        <f>#REF!</f>
        <v>#REF!</v>
      </c>
      <c r="E63" s="5" t="e">
        <f>#REF!</f>
        <v>#REF!</v>
      </c>
      <c r="F63" s="9" t="e">
        <f>#REF!</f>
        <v>#REF!</v>
      </c>
      <c r="G63" s="5" t="e">
        <f>#REF!</f>
        <v>#REF!</v>
      </c>
      <c r="H63" s="9" t="e">
        <f>#REF!</f>
        <v>#REF!</v>
      </c>
    </row>
    <row r="64" spans="1:8" ht="13.5" customHeight="1">
      <c r="A64" s="5" t="e">
        <f>#REF!</f>
        <v>#REF!</v>
      </c>
      <c r="B64" s="9" t="e">
        <f>#REF!</f>
        <v>#REF!</v>
      </c>
      <c r="C64" s="5" t="e">
        <f>#REF!</f>
        <v>#REF!</v>
      </c>
      <c r="D64" s="9" t="e">
        <f>#REF!</f>
        <v>#REF!</v>
      </c>
      <c r="E64" s="5" t="e">
        <f>#REF!</f>
        <v>#REF!</v>
      </c>
      <c r="F64" s="9" t="e">
        <f>#REF!</f>
        <v>#REF!</v>
      </c>
      <c r="G64" s="5" t="e">
        <f>#REF!</f>
        <v>#REF!</v>
      </c>
      <c r="H64" s="9" t="e">
        <f>#REF!</f>
        <v>#REF!</v>
      </c>
    </row>
    <row r="65" spans="1:8" ht="13.5" customHeight="1">
      <c r="A65" s="5" t="e">
        <f>#REF!</f>
        <v>#REF!</v>
      </c>
      <c r="B65" s="9" t="e">
        <f>#REF!</f>
        <v>#REF!</v>
      </c>
      <c r="C65" s="5" t="e">
        <f>#REF!</f>
        <v>#REF!</v>
      </c>
      <c r="D65" s="9" t="e">
        <f>#REF!</f>
        <v>#REF!</v>
      </c>
      <c r="E65" s="5" t="e">
        <f>#REF!</f>
        <v>#REF!</v>
      </c>
      <c r="F65" s="9" t="e">
        <f>#REF!</f>
        <v>#REF!</v>
      </c>
      <c r="G65" s="5" t="e">
        <f>#REF!</f>
        <v>#REF!</v>
      </c>
      <c r="H65" s="9" t="e">
        <f>#REF!</f>
        <v>#REF!</v>
      </c>
    </row>
    <row r="66" spans="1:8" ht="13.5" customHeight="1">
      <c r="A66" s="5" t="e">
        <f>#REF!</f>
        <v>#REF!</v>
      </c>
      <c r="B66" s="9" t="e">
        <f>#REF!</f>
        <v>#REF!</v>
      </c>
      <c r="C66" s="5" t="e">
        <f>#REF!</f>
        <v>#REF!</v>
      </c>
      <c r="D66" s="9" t="e">
        <f>#REF!</f>
        <v>#REF!</v>
      </c>
      <c r="E66" s="5" t="e">
        <f>#REF!</f>
        <v>#REF!</v>
      </c>
      <c r="F66" s="9" t="e">
        <f>#REF!</f>
        <v>#REF!</v>
      </c>
      <c r="G66" s="5" t="e">
        <f>#REF!</f>
        <v>#REF!</v>
      </c>
      <c r="H66" s="9" t="e">
        <f>#REF!</f>
        <v>#REF!</v>
      </c>
    </row>
    <row r="67" spans="1:8" ht="13.5" customHeight="1">
      <c r="A67" s="5" t="e">
        <f>#REF!</f>
        <v>#REF!</v>
      </c>
      <c r="B67" s="9" t="e">
        <f>#REF!</f>
        <v>#REF!</v>
      </c>
      <c r="C67" s="5" t="e">
        <f>#REF!</f>
        <v>#REF!</v>
      </c>
      <c r="D67" s="9" t="e">
        <f>#REF!</f>
        <v>#REF!</v>
      </c>
      <c r="E67" s="5" t="e">
        <f>#REF!</f>
        <v>#REF!</v>
      </c>
      <c r="F67" s="9" t="e">
        <f>#REF!</f>
        <v>#REF!</v>
      </c>
      <c r="G67" s="5" t="e">
        <f>#REF!</f>
        <v>#REF!</v>
      </c>
      <c r="H67" s="9" t="e">
        <f>#REF!</f>
        <v>#REF!</v>
      </c>
    </row>
    <row r="68" spans="1:8" ht="13.5" customHeight="1">
      <c r="A68" s="5" t="e">
        <f>#REF!</f>
        <v>#REF!</v>
      </c>
      <c r="B68" s="9" t="e">
        <f>#REF!</f>
        <v>#REF!</v>
      </c>
      <c r="C68" s="5" t="e">
        <f>#REF!</f>
        <v>#REF!</v>
      </c>
      <c r="D68" s="9" t="e">
        <f>#REF!</f>
        <v>#REF!</v>
      </c>
      <c r="E68" s="5" t="e">
        <f>#REF!</f>
        <v>#REF!</v>
      </c>
      <c r="F68" s="9" t="e">
        <f>#REF!</f>
        <v>#REF!</v>
      </c>
      <c r="G68" s="5" t="e">
        <f>#REF!</f>
        <v>#REF!</v>
      </c>
      <c r="H68" s="9" t="e">
        <f>#REF!</f>
        <v>#REF!</v>
      </c>
    </row>
    <row r="69" spans="1:8" ht="13.5" customHeight="1">
      <c r="A69" s="13" t="s">
        <v>237</v>
      </c>
      <c r="B69" s="8"/>
      <c r="C69" s="13"/>
      <c r="D69" s="8"/>
      <c r="E69" s="13"/>
      <c r="F69" s="8"/>
      <c r="G69" s="13"/>
      <c r="H69" s="8"/>
    </row>
    <row r="70" spans="1:8" ht="13.5" customHeight="1">
      <c r="A70" s="13"/>
      <c r="B70" s="8"/>
      <c r="C70" s="8"/>
      <c r="D70" s="8"/>
      <c r="E70" s="8"/>
      <c r="F70" s="8"/>
      <c r="G70" s="8"/>
      <c r="H70" s="8"/>
    </row>
    <row r="71" spans="1:8" ht="13.5" customHeight="1">
      <c r="A71" s="5" t="e">
        <f>#REF!</f>
        <v>#REF!</v>
      </c>
      <c r="B71" s="9" t="e">
        <f>#REF!</f>
        <v>#REF!</v>
      </c>
      <c r="C71" s="5" t="e">
        <f>#REF!</f>
        <v>#REF!</v>
      </c>
      <c r="D71" s="9" t="e">
        <f>#REF!</f>
        <v>#REF!</v>
      </c>
      <c r="E71" s="5" t="e">
        <f>#REF!</f>
        <v>#REF!</v>
      </c>
      <c r="F71" s="9" t="e">
        <f>#REF!</f>
        <v>#REF!</v>
      </c>
      <c r="G71" s="5" t="e">
        <f>#REF!</f>
        <v>#REF!</v>
      </c>
      <c r="H71" s="9" t="e">
        <f>#REF!</f>
        <v>#REF!</v>
      </c>
    </row>
    <row r="72" spans="1:8" ht="13.5" customHeight="1">
      <c r="A72" s="5" t="e">
        <f>#REF!</f>
        <v>#REF!</v>
      </c>
      <c r="B72" s="9" t="e">
        <f>#REF!</f>
        <v>#REF!</v>
      </c>
      <c r="C72" s="5" t="e">
        <f>#REF!</f>
        <v>#REF!</v>
      </c>
      <c r="D72" s="9" t="e">
        <f>#REF!</f>
        <v>#REF!</v>
      </c>
      <c r="E72" s="5" t="e">
        <f>#REF!</f>
        <v>#REF!</v>
      </c>
      <c r="F72" s="9" t="e">
        <f>#REF!</f>
        <v>#REF!</v>
      </c>
      <c r="G72" s="5" t="e">
        <f>#REF!</f>
        <v>#REF!</v>
      </c>
      <c r="H72" s="9" t="e">
        <f>#REF!</f>
        <v>#REF!</v>
      </c>
    </row>
    <row r="73" spans="1:8" ht="13.5" customHeight="1">
      <c r="A73" s="5" t="e">
        <f>#REF!</f>
        <v>#REF!</v>
      </c>
      <c r="B73" s="9" t="e">
        <f>#REF!</f>
        <v>#REF!</v>
      </c>
      <c r="C73" s="5" t="e">
        <f>#REF!</f>
        <v>#REF!</v>
      </c>
      <c r="D73" s="9" t="e">
        <f>#REF!</f>
        <v>#REF!</v>
      </c>
      <c r="E73" s="5" t="e">
        <f>#REF!</f>
        <v>#REF!</v>
      </c>
      <c r="F73" s="9" t="e">
        <f>#REF!</f>
        <v>#REF!</v>
      </c>
      <c r="G73" s="5" t="e">
        <f>#REF!</f>
        <v>#REF!</v>
      </c>
      <c r="H73" s="9" t="e">
        <f>#REF!</f>
        <v>#REF!</v>
      </c>
    </row>
    <row r="74" spans="1:8" ht="13.5" customHeight="1">
      <c r="A74" s="5" t="e">
        <f>#REF!</f>
        <v>#REF!</v>
      </c>
      <c r="B74" s="9" t="e">
        <f>#REF!</f>
        <v>#REF!</v>
      </c>
      <c r="C74" s="5" t="e">
        <f>#REF!</f>
        <v>#REF!</v>
      </c>
      <c r="D74" s="9" t="e">
        <f>#REF!</f>
        <v>#REF!</v>
      </c>
      <c r="E74" s="5" t="e">
        <f>#REF!</f>
        <v>#REF!</v>
      </c>
      <c r="F74" s="9" t="e">
        <f>#REF!</f>
        <v>#REF!</v>
      </c>
      <c r="G74" s="5" t="e">
        <f>#REF!</f>
        <v>#REF!</v>
      </c>
      <c r="H74" s="9" t="e">
        <f>#REF!</f>
        <v>#REF!</v>
      </c>
    </row>
    <row r="75" spans="1:8" ht="13.5" customHeight="1">
      <c r="A75" s="5" t="e">
        <f>#REF!</f>
        <v>#REF!</v>
      </c>
      <c r="B75" s="9" t="e">
        <f>#REF!</f>
        <v>#REF!</v>
      </c>
      <c r="C75" s="5" t="e">
        <f>#REF!</f>
        <v>#REF!</v>
      </c>
      <c r="D75" s="9" t="e">
        <f>#REF!</f>
        <v>#REF!</v>
      </c>
      <c r="E75" s="5" t="e">
        <f>#REF!</f>
        <v>#REF!</v>
      </c>
      <c r="F75" s="9" t="e">
        <f>#REF!</f>
        <v>#REF!</v>
      </c>
      <c r="G75" s="5" t="e">
        <f>#REF!</f>
        <v>#REF!</v>
      </c>
      <c r="H75" s="9" t="e">
        <f>#REF!</f>
        <v>#REF!</v>
      </c>
    </row>
    <row r="76" spans="1:8" ht="13.5" customHeight="1">
      <c r="A76" s="5" t="e">
        <f>#REF!</f>
        <v>#REF!</v>
      </c>
      <c r="B76" s="9" t="e">
        <f>#REF!</f>
        <v>#REF!</v>
      </c>
      <c r="C76" s="5" t="e">
        <f>#REF!</f>
        <v>#REF!</v>
      </c>
      <c r="D76" s="9" t="e">
        <f>#REF!</f>
        <v>#REF!</v>
      </c>
      <c r="E76" s="5" t="e">
        <f>#REF!</f>
        <v>#REF!</v>
      </c>
      <c r="F76" s="9" t="e">
        <f>#REF!</f>
        <v>#REF!</v>
      </c>
      <c r="G76" s="5" t="e">
        <f>#REF!</f>
        <v>#REF!</v>
      </c>
      <c r="H76" s="9" t="e">
        <f>#REF!</f>
        <v>#REF!</v>
      </c>
    </row>
    <row r="77" spans="1:8" ht="13.5" customHeight="1">
      <c r="A77" s="5" t="e">
        <f>#REF!</f>
        <v>#REF!</v>
      </c>
      <c r="B77" s="9" t="e">
        <f>#REF!</f>
        <v>#REF!</v>
      </c>
      <c r="C77" s="5" t="e">
        <f>#REF!</f>
        <v>#REF!</v>
      </c>
      <c r="D77" s="9" t="e">
        <f>#REF!</f>
        <v>#REF!</v>
      </c>
      <c r="E77" s="5" t="e">
        <f>#REF!</f>
        <v>#REF!</v>
      </c>
      <c r="F77" s="9" t="e">
        <f>#REF!</f>
        <v>#REF!</v>
      </c>
      <c r="G77" s="5" t="e">
        <f>#REF!</f>
        <v>#REF!</v>
      </c>
      <c r="H77" s="9" t="e">
        <f>#REF!</f>
        <v>#REF!</v>
      </c>
    </row>
    <row r="78" spans="1:8" ht="13.5" customHeight="1">
      <c r="A78" s="5" t="e">
        <f>#REF!</f>
        <v>#REF!</v>
      </c>
      <c r="B78" s="9" t="e">
        <f>#REF!</f>
        <v>#REF!</v>
      </c>
      <c r="C78" s="5" t="e">
        <f>#REF!</f>
        <v>#REF!</v>
      </c>
      <c r="D78" s="9" t="e">
        <f>#REF!</f>
        <v>#REF!</v>
      </c>
      <c r="E78" s="5" t="e">
        <f>#REF!</f>
        <v>#REF!</v>
      </c>
      <c r="F78" s="9" t="e">
        <f>#REF!</f>
        <v>#REF!</v>
      </c>
      <c r="G78" s="5" t="e">
        <f>#REF!</f>
        <v>#REF!</v>
      </c>
      <c r="H78" s="9" t="e">
        <f>#REF!</f>
        <v>#REF!</v>
      </c>
    </row>
    <row r="79" spans="1:8" ht="15">
      <c r="A79" s="5" t="e">
        <f>#REF!</f>
        <v>#REF!</v>
      </c>
      <c r="B79" s="9" t="e">
        <f>#REF!</f>
        <v>#REF!</v>
      </c>
      <c r="C79" s="5" t="e">
        <f>#REF!</f>
        <v>#REF!</v>
      </c>
      <c r="D79" s="9" t="e">
        <f>#REF!</f>
        <v>#REF!</v>
      </c>
      <c r="E79" s="5" t="e">
        <f>#REF!</f>
        <v>#REF!</v>
      </c>
      <c r="F79" s="9" t="e">
        <f>#REF!</f>
        <v>#REF!</v>
      </c>
      <c r="G79" s="5" t="e">
        <f>#REF!</f>
        <v>#REF!</v>
      </c>
      <c r="H79" s="9" t="e">
        <f>#REF!</f>
        <v>#REF!</v>
      </c>
    </row>
    <row r="80" spans="1:8" ht="13.5" customHeight="1">
      <c r="A80" s="5" t="e">
        <f>#REF!</f>
        <v>#REF!</v>
      </c>
      <c r="B80" s="9" t="e">
        <f>#REF!</f>
        <v>#REF!</v>
      </c>
      <c r="C80" s="5" t="e">
        <f>#REF!</f>
        <v>#REF!</v>
      </c>
      <c r="D80" s="9" t="e">
        <f>#REF!</f>
        <v>#REF!</v>
      </c>
      <c r="E80" s="5" t="e">
        <f>#REF!</f>
        <v>#REF!</v>
      </c>
      <c r="F80" s="9" t="e">
        <f>#REF!</f>
        <v>#REF!</v>
      </c>
      <c r="G80" s="5" t="e">
        <f>#REF!</f>
        <v>#REF!</v>
      </c>
      <c r="H80" s="9" t="e">
        <f>#REF!</f>
        <v>#REF!</v>
      </c>
    </row>
    <row r="81" spans="1:8" ht="13.5" customHeight="1">
      <c r="A81" s="5" t="e">
        <f>#REF!</f>
        <v>#REF!</v>
      </c>
      <c r="B81" s="9" t="e">
        <f>#REF!</f>
        <v>#REF!</v>
      </c>
      <c r="C81" s="5" t="e">
        <f>#REF!</f>
        <v>#REF!</v>
      </c>
      <c r="D81" s="9" t="e">
        <f>#REF!</f>
        <v>#REF!</v>
      </c>
      <c r="E81" s="5" t="e">
        <f>#REF!</f>
        <v>#REF!</v>
      </c>
      <c r="F81" s="9" t="e">
        <f>#REF!</f>
        <v>#REF!</v>
      </c>
      <c r="G81" s="5" t="e">
        <f>#REF!</f>
        <v>#REF!</v>
      </c>
      <c r="H81" s="9" t="e">
        <f>#REF!</f>
        <v>#REF!</v>
      </c>
    </row>
    <row r="82" spans="1:8" ht="13.5" customHeight="1">
      <c r="A82" s="5" t="e">
        <f>#REF!</f>
        <v>#REF!</v>
      </c>
      <c r="B82" s="9" t="e">
        <f>#REF!</f>
        <v>#REF!</v>
      </c>
      <c r="C82" s="5" t="e">
        <f>#REF!</f>
        <v>#REF!</v>
      </c>
      <c r="D82" s="9" t="e">
        <f>#REF!</f>
        <v>#REF!</v>
      </c>
      <c r="E82" s="5" t="e">
        <f>#REF!</f>
        <v>#REF!</v>
      </c>
      <c r="F82" s="9" t="e">
        <f>#REF!</f>
        <v>#REF!</v>
      </c>
      <c r="G82" s="5" t="e">
        <f>#REF!</f>
        <v>#REF!</v>
      </c>
      <c r="H82" s="9" t="e">
        <f>#REF!</f>
        <v>#REF!</v>
      </c>
    </row>
    <row r="83" spans="1:8" ht="13.5" customHeight="1">
      <c r="A83" s="5" t="e">
        <f>#REF!</f>
        <v>#REF!</v>
      </c>
      <c r="B83" s="9" t="e">
        <f>#REF!</f>
        <v>#REF!</v>
      </c>
      <c r="C83" s="5" t="e">
        <f>#REF!</f>
        <v>#REF!</v>
      </c>
      <c r="D83" s="9" t="e">
        <f>#REF!</f>
        <v>#REF!</v>
      </c>
      <c r="E83" s="5" t="e">
        <f>#REF!</f>
        <v>#REF!</v>
      </c>
      <c r="F83" s="9" t="e">
        <f>#REF!</f>
        <v>#REF!</v>
      </c>
      <c r="G83" s="5" t="e">
        <f>#REF!</f>
        <v>#REF!</v>
      </c>
      <c r="H83" s="9" t="e">
        <f>#REF!</f>
        <v>#REF!</v>
      </c>
    </row>
    <row r="84" spans="1:8" ht="13.5" customHeight="1">
      <c r="A84" s="5" t="e">
        <f>#REF!</f>
        <v>#REF!</v>
      </c>
      <c r="B84" s="9" t="e">
        <f>#REF!</f>
        <v>#REF!</v>
      </c>
      <c r="C84" s="5" t="e">
        <f>#REF!</f>
        <v>#REF!</v>
      </c>
      <c r="D84" s="9" t="e">
        <f>#REF!</f>
        <v>#REF!</v>
      </c>
      <c r="E84" s="5" t="e">
        <f>#REF!</f>
        <v>#REF!</v>
      </c>
      <c r="F84" s="9" t="e">
        <f>#REF!</f>
        <v>#REF!</v>
      </c>
      <c r="G84" s="5" t="e">
        <f>#REF!</f>
        <v>#REF!</v>
      </c>
      <c r="H84" s="9" t="e">
        <f>#REF!</f>
        <v>#REF!</v>
      </c>
    </row>
    <row r="85" spans="1:8" ht="13.5" customHeight="1">
      <c r="A85" s="5" t="e">
        <f>#REF!</f>
        <v>#REF!</v>
      </c>
      <c r="B85" s="9" t="e">
        <f>#REF!</f>
        <v>#REF!</v>
      </c>
      <c r="C85" s="5" t="e">
        <f>#REF!</f>
        <v>#REF!</v>
      </c>
      <c r="D85" s="9" t="e">
        <f>#REF!</f>
        <v>#REF!</v>
      </c>
      <c r="E85" s="5" t="e">
        <f>#REF!</f>
        <v>#REF!</v>
      </c>
      <c r="F85" s="9" t="e">
        <f>#REF!</f>
        <v>#REF!</v>
      </c>
      <c r="G85" s="5" t="e">
        <f>#REF!</f>
        <v>#REF!</v>
      </c>
      <c r="H85" s="9" t="e">
        <f>#REF!</f>
        <v>#REF!</v>
      </c>
    </row>
    <row r="86" spans="1:8" ht="13.5" customHeight="1">
      <c r="A86" s="5" t="e">
        <f>#REF!</f>
        <v>#REF!</v>
      </c>
      <c r="B86" s="9" t="e">
        <f>#REF!</f>
        <v>#REF!</v>
      </c>
      <c r="C86" s="5" t="e">
        <f>#REF!</f>
        <v>#REF!</v>
      </c>
      <c r="D86" s="9" t="e">
        <f>#REF!</f>
        <v>#REF!</v>
      </c>
      <c r="E86" s="5" t="e">
        <f>#REF!</f>
        <v>#REF!</v>
      </c>
      <c r="F86" s="9" t="e">
        <f>#REF!</f>
        <v>#REF!</v>
      </c>
      <c r="G86" s="5" t="e">
        <f>#REF!</f>
        <v>#REF!</v>
      </c>
      <c r="H86" s="9" t="e">
        <f>#REF!</f>
        <v>#REF!</v>
      </c>
    </row>
    <row r="87" spans="1:8" ht="13.5" customHeight="1">
      <c r="A87" s="5" t="e">
        <f>#REF!</f>
        <v>#REF!</v>
      </c>
      <c r="B87" s="9" t="e">
        <f>#REF!</f>
        <v>#REF!</v>
      </c>
      <c r="C87" s="5" t="e">
        <f>#REF!</f>
        <v>#REF!</v>
      </c>
      <c r="D87" s="9" t="e">
        <f>#REF!</f>
        <v>#REF!</v>
      </c>
      <c r="E87" s="5" t="e">
        <f>#REF!</f>
        <v>#REF!</v>
      </c>
      <c r="F87" s="9" t="e">
        <f>#REF!</f>
        <v>#REF!</v>
      </c>
      <c r="G87" s="5" t="e">
        <f>#REF!</f>
        <v>#REF!</v>
      </c>
      <c r="H87" s="9" t="e">
        <f>#REF!</f>
        <v>#REF!</v>
      </c>
    </row>
    <row r="88" spans="1:8" ht="13.5" customHeight="1">
      <c r="A88" s="5" t="e">
        <f>#REF!</f>
        <v>#REF!</v>
      </c>
      <c r="B88" s="9" t="e">
        <f>#REF!</f>
        <v>#REF!</v>
      </c>
      <c r="C88" s="5" t="e">
        <f>#REF!</f>
        <v>#REF!</v>
      </c>
      <c r="D88" s="9" t="e">
        <f>#REF!</f>
        <v>#REF!</v>
      </c>
      <c r="E88" s="5" t="e">
        <f>#REF!</f>
        <v>#REF!</v>
      </c>
      <c r="F88" s="9" t="e">
        <f>#REF!</f>
        <v>#REF!</v>
      </c>
      <c r="G88" s="5" t="e">
        <f>#REF!</f>
        <v>#REF!</v>
      </c>
      <c r="H88" s="9" t="e">
        <f>#REF!</f>
        <v>#REF!</v>
      </c>
    </row>
    <row r="89" spans="1:8" ht="13.5" customHeight="1">
      <c r="A89" s="5" t="e">
        <f>#REF!</f>
        <v>#REF!</v>
      </c>
      <c r="B89" s="9" t="e">
        <f>#REF!</f>
        <v>#REF!</v>
      </c>
      <c r="C89" s="5" t="e">
        <f>#REF!</f>
        <v>#REF!</v>
      </c>
      <c r="D89" s="9" t="e">
        <f>#REF!</f>
        <v>#REF!</v>
      </c>
      <c r="E89" s="5" t="e">
        <f>#REF!</f>
        <v>#REF!</v>
      </c>
      <c r="F89" s="9" t="e">
        <f>#REF!</f>
        <v>#REF!</v>
      </c>
      <c r="G89" s="5" t="e">
        <f>#REF!</f>
        <v>#REF!</v>
      </c>
      <c r="H89" s="9" t="e">
        <f>#REF!</f>
        <v>#REF!</v>
      </c>
    </row>
    <row r="90" spans="1:8" ht="13.5" customHeight="1">
      <c r="A90" s="5" t="e">
        <f>#REF!</f>
        <v>#REF!</v>
      </c>
      <c r="B90" s="9" t="e">
        <f>#REF!</f>
        <v>#REF!</v>
      </c>
      <c r="C90" s="5" t="e">
        <f>#REF!</f>
        <v>#REF!</v>
      </c>
      <c r="D90" s="9" t="e">
        <f>#REF!</f>
        <v>#REF!</v>
      </c>
      <c r="E90" s="5" t="e">
        <f>#REF!</f>
        <v>#REF!</v>
      </c>
      <c r="F90" s="9" t="e">
        <f>#REF!</f>
        <v>#REF!</v>
      </c>
      <c r="G90" s="5" t="e">
        <f>#REF!</f>
        <v>#REF!</v>
      </c>
      <c r="H90" s="9" t="e">
        <f>#REF!</f>
        <v>#REF!</v>
      </c>
    </row>
    <row r="91" spans="1:8" ht="13.5" customHeight="1">
      <c r="A91" s="5" t="e">
        <f>#REF!</f>
        <v>#REF!</v>
      </c>
      <c r="B91" s="9" t="e">
        <f>#REF!</f>
        <v>#REF!</v>
      </c>
      <c r="C91" s="5" t="e">
        <f>#REF!</f>
        <v>#REF!</v>
      </c>
      <c r="D91" s="9" t="e">
        <f>#REF!</f>
        <v>#REF!</v>
      </c>
      <c r="E91" s="5" t="e">
        <f>#REF!</f>
        <v>#REF!</v>
      </c>
      <c r="F91" s="9" t="e">
        <f>#REF!</f>
        <v>#REF!</v>
      </c>
      <c r="G91" s="5" t="e">
        <f>#REF!</f>
        <v>#REF!</v>
      </c>
      <c r="H91" s="9" t="e">
        <f>#REF!</f>
        <v>#REF!</v>
      </c>
    </row>
    <row r="92" spans="1:8" ht="13.5" customHeight="1">
      <c r="A92" s="5" t="e">
        <f>#REF!</f>
        <v>#REF!</v>
      </c>
      <c r="B92" s="9" t="e">
        <f>#REF!</f>
        <v>#REF!</v>
      </c>
      <c r="C92" s="5" t="e">
        <f>#REF!</f>
        <v>#REF!</v>
      </c>
      <c r="D92" s="9" t="e">
        <f>#REF!</f>
        <v>#REF!</v>
      </c>
      <c r="E92" s="5" t="e">
        <f>#REF!</f>
        <v>#REF!</v>
      </c>
      <c r="F92" s="9" t="e">
        <f>#REF!</f>
        <v>#REF!</v>
      </c>
      <c r="G92" s="5" t="e">
        <f>#REF!</f>
        <v>#REF!</v>
      </c>
      <c r="H92" s="9" t="e">
        <f>#REF!</f>
        <v>#REF!</v>
      </c>
    </row>
    <row r="93" spans="1:8" ht="15">
      <c r="A93" s="5" t="e">
        <f>#REF!</f>
        <v>#REF!</v>
      </c>
      <c r="B93" s="9" t="e">
        <f>#REF!</f>
        <v>#REF!</v>
      </c>
      <c r="C93" s="5" t="e">
        <f>#REF!</f>
        <v>#REF!</v>
      </c>
      <c r="D93" s="9" t="e">
        <f>#REF!</f>
        <v>#REF!</v>
      </c>
      <c r="E93" s="5" t="e">
        <f>#REF!</f>
        <v>#REF!</v>
      </c>
      <c r="F93" s="9" t="e">
        <f>#REF!</f>
        <v>#REF!</v>
      </c>
      <c r="G93" s="5" t="e">
        <f>#REF!</f>
        <v>#REF!</v>
      </c>
      <c r="H93" s="9" t="e">
        <f>#REF!</f>
        <v>#REF!</v>
      </c>
    </row>
    <row r="94" spans="1:8" ht="13.5" customHeight="1">
      <c r="A94" s="5" t="e">
        <f>#REF!</f>
        <v>#REF!</v>
      </c>
      <c r="B94" s="9" t="e">
        <f>#REF!</f>
        <v>#REF!</v>
      </c>
      <c r="C94" s="5" t="e">
        <f>#REF!</f>
        <v>#REF!</v>
      </c>
      <c r="D94" s="9" t="e">
        <f>#REF!</f>
        <v>#REF!</v>
      </c>
      <c r="E94" s="5" t="e">
        <f>#REF!</f>
        <v>#REF!</v>
      </c>
      <c r="F94" s="9" t="e">
        <f>#REF!</f>
        <v>#REF!</v>
      </c>
      <c r="G94" s="5" t="e">
        <f>#REF!</f>
        <v>#REF!</v>
      </c>
      <c r="H94" s="9" t="e">
        <f>#REF!</f>
        <v>#REF!</v>
      </c>
    </row>
    <row r="95" spans="1:8" ht="13.5" customHeight="1">
      <c r="A95" s="5" t="e">
        <f>#REF!</f>
        <v>#REF!</v>
      </c>
      <c r="B95" s="9" t="e">
        <f>#REF!</f>
        <v>#REF!</v>
      </c>
      <c r="C95" s="5" t="e">
        <f>#REF!</f>
        <v>#REF!</v>
      </c>
      <c r="D95" s="9" t="e">
        <f>#REF!</f>
        <v>#REF!</v>
      </c>
      <c r="E95" s="5" t="e">
        <f>#REF!</f>
        <v>#REF!</v>
      </c>
      <c r="F95" s="9" t="e">
        <f>#REF!</f>
        <v>#REF!</v>
      </c>
      <c r="G95" s="5" t="e">
        <f>#REF!</f>
        <v>#REF!</v>
      </c>
      <c r="H95" s="9" t="e">
        <f>#REF!</f>
        <v>#REF!</v>
      </c>
    </row>
    <row r="96" spans="1:8" ht="13.5" customHeight="1">
      <c r="A96" s="5" t="e">
        <f>#REF!</f>
        <v>#REF!</v>
      </c>
      <c r="B96" s="9" t="e">
        <f>#REF!</f>
        <v>#REF!</v>
      </c>
      <c r="C96" s="5" t="e">
        <f>#REF!</f>
        <v>#REF!</v>
      </c>
      <c r="D96" s="9" t="e">
        <f>#REF!</f>
        <v>#REF!</v>
      </c>
      <c r="E96" s="5" t="e">
        <f>#REF!</f>
        <v>#REF!</v>
      </c>
      <c r="F96" s="9" t="e">
        <f>#REF!</f>
        <v>#REF!</v>
      </c>
      <c r="G96" s="5" t="e">
        <f>#REF!</f>
        <v>#REF!</v>
      </c>
      <c r="H96" s="9" t="e">
        <f>#REF!</f>
        <v>#REF!</v>
      </c>
    </row>
    <row r="97" spans="1:8" ht="13.5" customHeight="1">
      <c r="A97" s="5" t="e">
        <f>#REF!</f>
        <v>#REF!</v>
      </c>
      <c r="B97" s="9" t="e">
        <f>#REF!</f>
        <v>#REF!</v>
      </c>
      <c r="C97" s="5" t="e">
        <f>#REF!</f>
        <v>#REF!</v>
      </c>
      <c r="D97" s="9" t="e">
        <f>#REF!</f>
        <v>#REF!</v>
      </c>
      <c r="E97" s="5" t="e">
        <f>#REF!</f>
        <v>#REF!</v>
      </c>
      <c r="F97" s="9" t="e">
        <f>#REF!</f>
        <v>#REF!</v>
      </c>
      <c r="G97" s="5" t="e">
        <f>#REF!</f>
        <v>#REF!</v>
      </c>
      <c r="H97" s="9" t="e">
        <f>#REF!</f>
        <v>#REF!</v>
      </c>
    </row>
    <row r="98" spans="1:8" ht="13.5" customHeight="1">
      <c r="A98" s="5" t="e">
        <f>#REF!</f>
        <v>#REF!</v>
      </c>
      <c r="B98" s="9" t="e">
        <f>#REF!</f>
        <v>#REF!</v>
      </c>
      <c r="C98" s="5" t="e">
        <f>#REF!</f>
        <v>#REF!</v>
      </c>
      <c r="D98" s="9" t="e">
        <f>#REF!</f>
        <v>#REF!</v>
      </c>
      <c r="E98" s="5" t="e">
        <f>#REF!</f>
        <v>#REF!</v>
      </c>
      <c r="F98" s="9" t="e">
        <f>#REF!</f>
        <v>#REF!</v>
      </c>
      <c r="G98" s="5" t="e">
        <f>#REF!</f>
        <v>#REF!</v>
      </c>
      <c r="H98" s="9" t="e">
        <f>#REF!</f>
        <v>#REF!</v>
      </c>
    </row>
    <row r="99" spans="1:8" ht="13.5" customHeight="1">
      <c r="A99" s="5" t="e">
        <f>#REF!</f>
        <v>#REF!</v>
      </c>
      <c r="B99" s="9" t="e">
        <f>#REF!</f>
        <v>#REF!</v>
      </c>
      <c r="C99" s="5" t="e">
        <f>#REF!</f>
        <v>#REF!</v>
      </c>
      <c r="D99" s="9" t="e">
        <f>#REF!</f>
        <v>#REF!</v>
      </c>
      <c r="E99" s="5" t="e">
        <f>#REF!</f>
        <v>#REF!</v>
      </c>
      <c r="F99" s="9" t="e">
        <f>#REF!</f>
        <v>#REF!</v>
      </c>
      <c r="G99" s="5" t="e">
        <f>#REF!</f>
        <v>#REF!</v>
      </c>
      <c r="H99" s="9" t="e">
        <f>#REF!</f>
        <v>#REF!</v>
      </c>
    </row>
    <row r="100" spans="1:8" ht="13.5" customHeight="1">
      <c r="A100" s="5" t="e">
        <f>#REF!</f>
        <v>#REF!</v>
      </c>
      <c r="B100" s="9" t="e">
        <f>#REF!</f>
        <v>#REF!</v>
      </c>
      <c r="C100" s="5" t="e">
        <f>#REF!</f>
        <v>#REF!</v>
      </c>
      <c r="D100" s="9" t="e">
        <f>#REF!</f>
        <v>#REF!</v>
      </c>
      <c r="E100" s="5" t="e">
        <f>#REF!</f>
        <v>#REF!</v>
      </c>
      <c r="F100" s="9" t="e">
        <f>#REF!</f>
        <v>#REF!</v>
      </c>
      <c r="G100" s="5" t="e">
        <f>#REF!</f>
        <v>#REF!</v>
      </c>
      <c r="H100" s="9" t="e">
        <f>#REF!</f>
        <v>#REF!</v>
      </c>
    </row>
    <row r="101" spans="1:8" ht="13.5" customHeight="1">
      <c r="A101" s="5" t="e">
        <f>#REF!</f>
        <v>#REF!</v>
      </c>
      <c r="B101" s="9" t="e">
        <f>#REF!</f>
        <v>#REF!</v>
      </c>
      <c r="C101" s="5" t="e">
        <f>#REF!</f>
        <v>#REF!</v>
      </c>
      <c r="D101" s="9" t="e">
        <f>#REF!</f>
        <v>#REF!</v>
      </c>
      <c r="E101" s="5" t="e">
        <f>#REF!</f>
        <v>#REF!</v>
      </c>
      <c r="F101" s="9" t="e">
        <f>#REF!</f>
        <v>#REF!</v>
      </c>
      <c r="G101" s="5" t="e">
        <f>#REF!</f>
        <v>#REF!</v>
      </c>
      <c r="H101" s="9" t="e">
        <f>#REF!</f>
        <v>#REF!</v>
      </c>
    </row>
    <row r="102" spans="1:8" ht="13.5" customHeight="1">
      <c r="A102" s="5" t="e">
        <f>#REF!</f>
        <v>#REF!</v>
      </c>
      <c r="B102" s="9" t="e">
        <f>#REF!</f>
        <v>#REF!</v>
      </c>
      <c r="C102" s="5" t="e">
        <f>#REF!</f>
        <v>#REF!</v>
      </c>
      <c r="D102" s="9" t="e">
        <f>#REF!</f>
        <v>#REF!</v>
      </c>
      <c r="E102" s="5" t="e">
        <f>#REF!</f>
        <v>#REF!</v>
      </c>
      <c r="F102" s="9" t="e">
        <f>#REF!</f>
        <v>#REF!</v>
      </c>
      <c r="G102" s="5" t="e">
        <f>#REF!</f>
        <v>#REF!</v>
      </c>
      <c r="H102" s="9" t="e">
        <f>#REF!</f>
        <v>#REF!</v>
      </c>
    </row>
    <row r="103" spans="1:8" ht="13.5" customHeight="1">
      <c r="A103" s="5" t="s">
        <v>238</v>
      </c>
      <c r="B103" s="8"/>
      <c r="C103" s="8"/>
      <c r="D103" s="8"/>
      <c r="E103" s="8"/>
      <c r="F103" s="8"/>
      <c r="G103" s="8"/>
      <c r="H103" s="8"/>
    </row>
    <row r="104" spans="1:8" ht="15">
      <c r="A104" s="5"/>
      <c r="B104" s="8"/>
      <c r="C104" s="13"/>
      <c r="D104" s="8"/>
      <c r="E104" s="8"/>
      <c r="F104" s="8"/>
      <c r="G104" s="8"/>
      <c r="H104" s="8"/>
    </row>
    <row r="105" spans="1:8" ht="13.5" customHeight="1">
      <c r="A105" s="5" t="e">
        <f>#REF!</f>
        <v>#REF!</v>
      </c>
      <c r="B105" s="9" t="e">
        <f>#REF!</f>
        <v>#REF!</v>
      </c>
      <c r="C105" s="9" t="e">
        <f>#REF!</f>
        <v>#REF!</v>
      </c>
      <c r="D105" s="9" t="e">
        <f>#REF!</f>
        <v>#REF!</v>
      </c>
      <c r="E105" s="9" t="e">
        <f>#REF!</f>
        <v>#REF!</v>
      </c>
      <c r="F105" s="9" t="e">
        <f>#REF!</f>
        <v>#REF!</v>
      </c>
      <c r="G105" s="9" t="e">
        <f>#REF!</f>
        <v>#REF!</v>
      </c>
      <c r="H105" s="9" t="e">
        <f>#REF!</f>
        <v>#REF!</v>
      </c>
    </row>
    <row r="106" spans="1:8" ht="13.5" customHeight="1">
      <c r="A106" s="5" t="e">
        <f>#REF!</f>
        <v>#REF!</v>
      </c>
      <c r="B106" s="9" t="e">
        <f>#REF!</f>
        <v>#REF!</v>
      </c>
      <c r="C106" s="9" t="e">
        <f>#REF!</f>
        <v>#REF!</v>
      </c>
      <c r="D106" s="9" t="e">
        <f>#REF!</f>
        <v>#REF!</v>
      </c>
      <c r="E106" s="9" t="e">
        <f>#REF!</f>
        <v>#REF!</v>
      </c>
      <c r="F106" s="9" t="e">
        <f>#REF!</f>
        <v>#REF!</v>
      </c>
      <c r="G106" s="9" t="e">
        <f>#REF!</f>
        <v>#REF!</v>
      </c>
      <c r="H106" s="9" t="e">
        <f>#REF!</f>
        <v>#REF!</v>
      </c>
    </row>
    <row r="107" spans="1:8" ht="13.5" customHeight="1">
      <c r="A107" s="5" t="e">
        <f>#REF!</f>
        <v>#REF!</v>
      </c>
      <c r="B107" s="9" t="e">
        <f>#REF!</f>
        <v>#REF!</v>
      </c>
      <c r="C107" s="9" t="e">
        <f>#REF!</f>
        <v>#REF!</v>
      </c>
      <c r="D107" s="9" t="e">
        <f>#REF!</f>
        <v>#REF!</v>
      </c>
      <c r="E107" s="9" t="e">
        <f>#REF!</f>
        <v>#REF!</v>
      </c>
      <c r="F107" s="9" t="e">
        <f>#REF!</f>
        <v>#REF!</v>
      </c>
      <c r="G107" s="9" t="e">
        <f>#REF!</f>
        <v>#REF!</v>
      </c>
      <c r="H107" s="9" t="e">
        <f>#REF!</f>
        <v>#REF!</v>
      </c>
    </row>
    <row r="108" spans="1:8" ht="13.5" customHeight="1">
      <c r="A108" s="5" t="e">
        <f>#REF!</f>
        <v>#REF!</v>
      </c>
      <c r="B108" s="9" t="e">
        <f>#REF!</f>
        <v>#REF!</v>
      </c>
      <c r="C108" s="9" t="e">
        <f>#REF!</f>
        <v>#REF!</v>
      </c>
      <c r="D108" s="9" t="e">
        <f>#REF!</f>
        <v>#REF!</v>
      </c>
      <c r="E108" s="9" t="e">
        <f>#REF!</f>
        <v>#REF!</v>
      </c>
      <c r="F108" s="9" t="e">
        <f>#REF!</f>
        <v>#REF!</v>
      </c>
      <c r="G108" s="9" t="e">
        <f>#REF!</f>
        <v>#REF!</v>
      </c>
      <c r="H108" s="9" t="e">
        <f>#REF!</f>
        <v>#REF!</v>
      </c>
    </row>
    <row r="109" spans="1:8" ht="13.5" customHeight="1">
      <c r="A109" s="5" t="e">
        <f>#REF!</f>
        <v>#REF!</v>
      </c>
      <c r="B109" s="9" t="e">
        <f>#REF!</f>
        <v>#REF!</v>
      </c>
      <c r="C109" s="9" t="e">
        <f>#REF!</f>
        <v>#REF!</v>
      </c>
      <c r="D109" s="9" t="e">
        <f>#REF!</f>
        <v>#REF!</v>
      </c>
      <c r="E109" s="9" t="e">
        <f>#REF!</f>
        <v>#REF!</v>
      </c>
      <c r="F109" s="9" t="e">
        <f>#REF!</f>
        <v>#REF!</v>
      </c>
      <c r="G109" s="9" t="e">
        <f>#REF!</f>
        <v>#REF!</v>
      </c>
      <c r="H109" s="9" t="e">
        <f>#REF!</f>
        <v>#REF!</v>
      </c>
    </row>
    <row r="110" spans="1:8" ht="13.5" customHeight="1">
      <c r="A110" s="5" t="e">
        <f>#REF!</f>
        <v>#REF!</v>
      </c>
      <c r="B110" s="9" t="e">
        <f>#REF!</f>
        <v>#REF!</v>
      </c>
      <c r="C110" s="9" t="e">
        <f>#REF!</f>
        <v>#REF!</v>
      </c>
      <c r="D110" s="9" t="e">
        <f>#REF!</f>
        <v>#REF!</v>
      </c>
      <c r="E110" s="9" t="e">
        <f>#REF!</f>
        <v>#REF!</v>
      </c>
      <c r="F110" s="9" t="e">
        <f>#REF!</f>
        <v>#REF!</v>
      </c>
      <c r="G110" s="9" t="e">
        <f>#REF!</f>
        <v>#REF!</v>
      </c>
      <c r="H110" s="9" t="e">
        <f>#REF!</f>
        <v>#REF!</v>
      </c>
    </row>
    <row r="111" spans="1:8" ht="13.5" customHeight="1">
      <c r="A111" s="5" t="e">
        <f>#REF!</f>
        <v>#REF!</v>
      </c>
      <c r="B111" s="9" t="e">
        <f>#REF!</f>
        <v>#REF!</v>
      </c>
      <c r="C111" s="9" t="e">
        <f>#REF!</f>
        <v>#REF!</v>
      </c>
      <c r="D111" s="9" t="e">
        <f>#REF!</f>
        <v>#REF!</v>
      </c>
      <c r="E111" s="9" t="e">
        <f>#REF!</f>
        <v>#REF!</v>
      </c>
      <c r="F111" s="9" t="e">
        <f>#REF!</f>
        <v>#REF!</v>
      </c>
      <c r="G111" s="9" t="e">
        <f>#REF!</f>
        <v>#REF!</v>
      </c>
      <c r="H111" s="9" t="e">
        <f>#REF!</f>
        <v>#REF!</v>
      </c>
    </row>
    <row r="112" spans="1:8" ht="13.5" customHeight="1">
      <c r="A112" s="5" t="e">
        <f>#REF!</f>
        <v>#REF!</v>
      </c>
      <c r="B112" s="9" t="e">
        <f>#REF!</f>
        <v>#REF!</v>
      </c>
      <c r="C112" s="9" t="e">
        <f>#REF!</f>
        <v>#REF!</v>
      </c>
      <c r="D112" s="9" t="e">
        <f>#REF!</f>
        <v>#REF!</v>
      </c>
      <c r="E112" s="9" t="e">
        <f>#REF!</f>
        <v>#REF!</v>
      </c>
      <c r="F112" s="9" t="e">
        <f>#REF!</f>
        <v>#REF!</v>
      </c>
      <c r="G112" s="9" t="e">
        <f>#REF!</f>
        <v>#REF!</v>
      </c>
      <c r="H112" s="9" t="e">
        <f>#REF!</f>
        <v>#REF!</v>
      </c>
    </row>
    <row r="113" spans="1:8" ht="13.5" customHeight="1">
      <c r="A113" s="5" t="e">
        <f>#REF!</f>
        <v>#REF!</v>
      </c>
      <c r="B113" s="9" t="e">
        <f>#REF!</f>
        <v>#REF!</v>
      </c>
      <c r="C113" s="9" t="e">
        <f>#REF!</f>
        <v>#REF!</v>
      </c>
      <c r="D113" s="9" t="e">
        <f>#REF!</f>
        <v>#REF!</v>
      </c>
      <c r="E113" s="9" t="e">
        <f>#REF!</f>
        <v>#REF!</v>
      </c>
      <c r="F113" s="9" t="e">
        <f>#REF!</f>
        <v>#REF!</v>
      </c>
      <c r="G113" s="9" t="e">
        <f>#REF!</f>
        <v>#REF!</v>
      </c>
      <c r="H113" s="9" t="e">
        <f>#REF!</f>
        <v>#REF!</v>
      </c>
    </row>
    <row r="114" spans="1:8" ht="13.5" customHeight="1">
      <c r="A114" s="5" t="e">
        <f>#REF!</f>
        <v>#REF!</v>
      </c>
      <c r="B114" s="9" t="e">
        <f>#REF!</f>
        <v>#REF!</v>
      </c>
      <c r="C114" s="9" t="e">
        <f>#REF!</f>
        <v>#REF!</v>
      </c>
      <c r="D114" s="9" t="e">
        <f>#REF!</f>
        <v>#REF!</v>
      </c>
      <c r="E114" s="9" t="e">
        <f>#REF!</f>
        <v>#REF!</v>
      </c>
      <c r="F114" s="9" t="e">
        <f>#REF!</f>
        <v>#REF!</v>
      </c>
      <c r="G114" s="9" t="e">
        <f>#REF!</f>
        <v>#REF!</v>
      </c>
      <c r="H114" s="9" t="e">
        <f>#REF!</f>
        <v>#REF!</v>
      </c>
    </row>
    <row r="115" spans="1:8" ht="13.5" customHeight="1">
      <c r="A115" s="5" t="e">
        <f>#REF!</f>
        <v>#REF!</v>
      </c>
      <c r="B115" s="9" t="e">
        <f>#REF!</f>
        <v>#REF!</v>
      </c>
      <c r="C115" s="9" t="e">
        <f>#REF!</f>
        <v>#REF!</v>
      </c>
      <c r="D115" s="9" t="e">
        <f>#REF!</f>
        <v>#REF!</v>
      </c>
      <c r="E115" s="9" t="e">
        <f>#REF!</f>
        <v>#REF!</v>
      </c>
      <c r="F115" s="9" t="e">
        <f>#REF!</f>
        <v>#REF!</v>
      </c>
      <c r="G115" s="9" t="e">
        <f>#REF!</f>
        <v>#REF!</v>
      </c>
      <c r="H115" s="9" t="e">
        <f>#REF!</f>
        <v>#REF!</v>
      </c>
    </row>
    <row r="116" spans="1:8" ht="13.5" customHeight="1">
      <c r="A116" s="5" t="e">
        <f>#REF!</f>
        <v>#REF!</v>
      </c>
      <c r="B116" s="9" t="e">
        <f>#REF!</f>
        <v>#REF!</v>
      </c>
      <c r="C116" s="9" t="e">
        <f>#REF!</f>
        <v>#REF!</v>
      </c>
      <c r="D116" s="9" t="e">
        <f>#REF!</f>
        <v>#REF!</v>
      </c>
      <c r="E116" s="9" t="e">
        <f>#REF!</f>
        <v>#REF!</v>
      </c>
      <c r="F116" s="9" t="e">
        <f>#REF!</f>
        <v>#REF!</v>
      </c>
      <c r="G116" s="9" t="e">
        <f>#REF!</f>
        <v>#REF!</v>
      </c>
      <c r="H116" s="9" t="e">
        <f>#REF!</f>
        <v>#REF!</v>
      </c>
    </row>
    <row r="117" spans="1:8" ht="13.5" customHeight="1">
      <c r="A117" s="5" t="e">
        <f>#REF!</f>
        <v>#REF!</v>
      </c>
      <c r="B117" s="9" t="e">
        <f>#REF!</f>
        <v>#REF!</v>
      </c>
      <c r="C117" s="9" t="e">
        <f>#REF!</f>
        <v>#REF!</v>
      </c>
      <c r="D117" s="9" t="e">
        <f>#REF!</f>
        <v>#REF!</v>
      </c>
      <c r="E117" s="9" t="e">
        <f>#REF!</f>
        <v>#REF!</v>
      </c>
      <c r="F117" s="9" t="e">
        <f>#REF!</f>
        <v>#REF!</v>
      </c>
      <c r="G117" s="9" t="e">
        <f>#REF!</f>
        <v>#REF!</v>
      </c>
      <c r="H117" s="9" t="e">
        <f>#REF!</f>
        <v>#REF!</v>
      </c>
    </row>
    <row r="118" spans="1:8" ht="13.5" customHeight="1">
      <c r="A118" s="5" t="e">
        <f>#REF!</f>
        <v>#REF!</v>
      </c>
      <c r="B118" s="9" t="e">
        <f>#REF!</f>
        <v>#REF!</v>
      </c>
      <c r="C118" s="9" t="e">
        <f>#REF!</f>
        <v>#REF!</v>
      </c>
      <c r="D118" s="9" t="e">
        <f>#REF!</f>
        <v>#REF!</v>
      </c>
      <c r="E118" s="9" t="e">
        <f>#REF!</f>
        <v>#REF!</v>
      </c>
      <c r="F118" s="9" t="e">
        <f>#REF!</f>
        <v>#REF!</v>
      </c>
      <c r="G118" s="9" t="e">
        <f>#REF!</f>
        <v>#REF!</v>
      </c>
      <c r="H118" s="9" t="e">
        <f>#REF!</f>
        <v>#REF!</v>
      </c>
    </row>
    <row r="119" spans="1:8" ht="13.5" customHeight="1">
      <c r="A119" s="5" t="e">
        <f>#REF!</f>
        <v>#REF!</v>
      </c>
      <c r="B119" s="9" t="e">
        <f>#REF!</f>
        <v>#REF!</v>
      </c>
      <c r="C119" s="9" t="e">
        <f>#REF!</f>
        <v>#REF!</v>
      </c>
      <c r="D119" s="9" t="e">
        <f>#REF!</f>
        <v>#REF!</v>
      </c>
      <c r="E119" s="9" t="e">
        <f>#REF!</f>
        <v>#REF!</v>
      </c>
      <c r="F119" s="9" t="e">
        <f>#REF!</f>
        <v>#REF!</v>
      </c>
      <c r="G119" s="9" t="e">
        <f>#REF!</f>
        <v>#REF!</v>
      </c>
      <c r="H119" s="9" t="e">
        <f>#REF!</f>
        <v>#REF!</v>
      </c>
    </row>
    <row r="120" spans="1:8" ht="13.5" customHeight="1">
      <c r="A120" s="5" t="e">
        <f>#REF!</f>
        <v>#REF!</v>
      </c>
      <c r="B120" s="9" t="e">
        <f>#REF!</f>
        <v>#REF!</v>
      </c>
      <c r="C120" s="9" t="e">
        <f>#REF!</f>
        <v>#REF!</v>
      </c>
      <c r="D120" s="9" t="e">
        <f>#REF!</f>
        <v>#REF!</v>
      </c>
      <c r="E120" s="9" t="e">
        <f>#REF!</f>
        <v>#REF!</v>
      </c>
      <c r="F120" s="9" t="e">
        <f>#REF!</f>
        <v>#REF!</v>
      </c>
      <c r="G120" s="9" t="e">
        <f>#REF!</f>
        <v>#REF!</v>
      </c>
      <c r="H120" s="9" t="e">
        <f>#REF!</f>
        <v>#REF!</v>
      </c>
    </row>
    <row r="121" spans="1:8" ht="13.5" customHeight="1">
      <c r="A121" s="5" t="e">
        <f>#REF!</f>
        <v>#REF!</v>
      </c>
      <c r="B121" s="9" t="e">
        <f>#REF!</f>
        <v>#REF!</v>
      </c>
      <c r="C121" s="9" t="e">
        <f>#REF!</f>
        <v>#REF!</v>
      </c>
      <c r="D121" s="9" t="e">
        <f>#REF!</f>
        <v>#REF!</v>
      </c>
      <c r="E121" s="9" t="e">
        <f>#REF!</f>
        <v>#REF!</v>
      </c>
      <c r="F121" s="9" t="e">
        <f>#REF!</f>
        <v>#REF!</v>
      </c>
      <c r="G121" s="9" t="e">
        <f>#REF!</f>
        <v>#REF!</v>
      </c>
      <c r="H121" s="9" t="e">
        <f>#REF!</f>
        <v>#REF!</v>
      </c>
    </row>
    <row r="122" spans="1:8" ht="13.5" customHeight="1">
      <c r="A122" s="5" t="e">
        <f>#REF!</f>
        <v>#REF!</v>
      </c>
      <c r="B122" s="9" t="e">
        <f>#REF!</f>
        <v>#REF!</v>
      </c>
      <c r="C122" s="9" t="e">
        <f>#REF!</f>
        <v>#REF!</v>
      </c>
      <c r="D122" s="9" t="e">
        <f>#REF!</f>
        <v>#REF!</v>
      </c>
      <c r="E122" s="9" t="e">
        <f>#REF!</f>
        <v>#REF!</v>
      </c>
      <c r="F122" s="9" t="e">
        <f>#REF!</f>
        <v>#REF!</v>
      </c>
      <c r="G122" s="9" t="e">
        <f>#REF!</f>
        <v>#REF!</v>
      </c>
      <c r="H122" s="9" t="e">
        <f>#REF!</f>
        <v>#REF!</v>
      </c>
    </row>
    <row r="123" spans="1:8" ht="13.5" customHeight="1">
      <c r="A123" s="5" t="e">
        <f>#REF!</f>
        <v>#REF!</v>
      </c>
      <c r="B123" s="9" t="e">
        <f>#REF!</f>
        <v>#REF!</v>
      </c>
      <c r="C123" s="9" t="e">
        <f>#REF!</f>
        <v>#REF!</v>
      </c>
      <c r="D123" s="9" t="e">
        <f>#REF!</f>
        <v>#REF!</v>
      </c>
      <c r="E123" s="9" t="e">
        <f>#REF!</f>
        <v>#REF!</v>
      </c>
      <c r="F123" s="9" t="e">
        <f>#REF!</f>
        <v>#REF!</v>
      </c>
      <c r="G123" s="9" t="e">
        <f>#REF!</f>
        <v>#REF!</v>
      </c>
      <c r="H123" s="9" t="e">
        <f>#REF!</f>
        <v>#REF!</v>
      </c>
    </row>
    <row r="124" spans="1:8" ht="13.5" customHeight="1">
      <c r="A124" s="5" t="e">
        <f>#REF!</f>
        <v>#REF!</v>
      </c>
      <c r="B124" s="9" t="e">
        <f>#REF!</f>
        <v>#REF!</v>
      </c>
      <c r="C124" s="9" t="e">
        <f>#REF!</f>
        <v>#REF!</v>
      </c>
      <c r="D124" s="9" t="e">
        <f>#REF!</f>
        <v>#REF!</v>
      </c>
      <c r="E124" s="9" t="e">
        <f>#REF!</f>
        <v>#REF!</v>
      </c>
      <c r="F124" s="9" t="e">
        <f>#REF!</f>
        <v>#REF!</v>
      </c>
      <c r="G124" s="9" t="e">
        <f>#REF!</f>
        <v>#REF!</v>
      </c>
      <c r="H124" s="9" t="e">
        <f>#REF!</f>
        <v>#REF!</v>
      </c>
    </row>
    <row r="125" spans="1:8" ht="13.5" customHeight="1">
      <c r="A125" s="5" t="e">
        <f>#REF!</f>
        <v>#REF!</v>
      </c>
      <c r="B125" s="9" t="e">
        <f>#REF!</f>
        <v>#REF!</v>
      </c>
      <c r="C125" s="9" t="e">
        <f>#REF!</f>
        <v>#REF!</v>
      </c>
      <c r="D125" s="9" t="e">
        <f>#REF!</f>
        <v>#REF!</v>
      </c>
      <c r="E125" s="9" t="e">
        <f>#REF!</f>
        <v>#REF!</v>
      </c>
      <c r="F125" s="9" t="e">
        <f>#REF!</f>
        <v>#REF!</v>
      </c>
      <c r="G125" s="9" t="e">
        <f>#REF!</f>
        <v>#REF!</v>
      </c>
      <c r="H125" s="9" t="e">
        <f>#REF!</f>
        <v>#REF!</v>
      </c>
    </row>
    <row r="126" spans="1:8" ht="13.5" customHeight="1">
      <c r="A126" s="5" t="e">
        <f>#REF!</f>
        <v>#REF!</v>
      </c>
      <c r="B126" s="9" t="e">
        <f>#REF!</f>
        <v>#REF!</v>
      </c>
      <c r="C126" s="9" t="e">
        <f>#REF!</f>
        <v>#REF!</v>
      </c>
      <c r="D126" s="9" t="e">
        <f>#REF!</f>
        <v>#REF!</v>
      </c>
      <c r="E126" s="9" t="e">
        <f>#REF!</f>
        <v>#REF!</v>
      </c>
      <c r="F126" s="9" t="e">
        <f>#REF!</f>
        <v>#REF!</v>
      </c>
      <c r="G126" s="9" t="e">
        <f>#REF!</f>
        <v>#REF!</v>
      </c>
      <c r="H126" s="9" t="e">
        <f>#REF!</f>
        <v>#REF!</v>
      </c>
    </row>
    <row r="127" spans="1:8" ht="13.5" customHeight="1">
      <c r="A127" s="5" t="e">
        <f>#REF!</f>
        <v>#REF!</v>
      </c>
      <c r="B127" s="9" t="e">
        <f>#REF!</f>
        <v>#REF!</v>
      </c>
      <c r="C127" s="9" t="e">
        <f>#REF!</f>
        <v>#REF!</v>
      </c>
      <c r="D127" s="9" t="e">
        <f>#REF!</f>
        <v>#REF!</v>
      </c>
      <c r="E127" s="9" t="e">
        <f>#REF!</f>
        <v>#REF!</v>
      </c>
      <c r="F127" s="9" t="e">
        <f>#REF!</f>
        <v>#REF!</v>
      </c>
      <c r="G127" s="9" t="e">
        <f>#REF!</f>
        <v>#REF!</v>
      </c>
      <c r="H127" s="9" t="e">
        <f>#REF!</f>
        <v>#REF!</v>
      </c>
    </row>
    <row r="128" spans="1:8" ht="13.5" customHeight="1">
      <c r="A128" s="5" t="e">
        <f>#REF!</f>
        <v>#REF!</v>
      </c>
      <c r="B128" s="9" t="e">
        <f>#REF!</f>
        <v>#REF!</v>
      </c>
      <c r="C128" s="9" t="e">
        <f>#REF!</f>
        <v>#REF!</v>
      </c>
      <c r="D128" s="9" t="e">
        <f>#REF!</f>
        <v>#REF!</v>
      </c>
      <c r="E128" s="9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</row>
    <row r="129" spans="1:8" ht="13.5" customHeight="1">
      <c r="A129" s="5" t="e">
        <f>#REF!</f>
        <v>#REF!</v>
      </c>
      <c r="B129" s="9" t="e">
        <f>#REF!</f>
        <v>#REF!</v>
      </c>
      <c r="C129" s="9" t="e">
        <f>#REF!</f>
        <v>#REF!</v>
      </c>
      <c r="D129" s="9" t="e">
        <f>#REF!</f>
        <v>#REF!</v>
      </c>
      <c r="E129" s="9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</row>
    <row r="130" spans="1:8" ht="13.5" customHeight="1">
      <c r="A130" s="5" t="e">
        <f>#REF!</f>
        <v>#REF!</v>
      </c>
      <c r="B130" s="9" t="e">
        <f>#REF!</f>
        <v>#REF!</v>
      </c>
      <c r="C130" s="9" t="e">
        <f>#REF!</f>
        <v>#REF!</v>
      </c>
      <c r="D130" s="9" t="e">
        <f>#REF!</f>
        <v>#REF!</v>
      </c>
      <c r="E130" s="9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</row>
    <row r="131" spans="1:8" ht="13.5" customHeight="1">
      <c r="A131" s="5" t="e">
        <f>#REF!</f>
        <v>#REF!</v>
      </c>
      <c r="B131" s="9" t="e">
        <f>#REF!</f>
        <v>#REF!</v>
      </c>
      <c r="C131" s="9" t="e">
        <f>#REF!</f>
        <v>#REF!</v>
      </c>
      <c r="D131" s="9" t="e">
        <f>#REF!</f>
        <v>#REF!</v>
      </c>
      <c r="E131" s="9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</row>
    <row r="132" spans="1:8" ht="13.5" customHeight="1">
      <c r="A132" s="5" t="e">
        <f>#REF!</f>
        <v>#REF!</v>
      </c>
      <c r="B132" s="9" t="e">
        <f>#REF!</f>
        <v>#REF!</v>
      </c>
      <c r="C132" s="9" t="e">
        <f>#REF!</f>
        <v>#REF!</v>
      </c>
      <c r="D132" s="9" t="e">
        <f>#REF!</f>
        <v>#REF!</v>
      </c>
      <c r="E132" s="9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</row>
    <row r="133" spans="1:8" ht="13.5" customHeight="1">
      <c r="A133" s="5" t="e">
        <f>#REF!</f>
        <v>#REF!</v>
      </c>
      <c r="B133" s="9" t="e">
        <f>#REF!</f>
        <v>#REF!</v>
      </c>
      <c r="C133" s="9" t="e">
        <f>#REF!</f>
        <v>#REF!</v>
      </c>
      <c r="D133" s="9" t="e">
        <f>#REF!</f>
        <v>#REF!</v>
      </c>
      <c r="E133" s="9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</row>
    <row r="134" spans="1:8" ht="13.5" customHeight="1">
      <c r="A134" s="5" t="e">
        <f>#REF!</f>
        <v>#REF!</v>
      </c>
      <c r="B134" s="9" t="e">
        <f>#REF!</f>
        <v>#REF!</v>
      </c>
      <c r="C134" s="9" t="e">
        <f>#REF!</f>
        <v>#REF!</v>
      </c>
      <c r="D134" s="9" t="e">
        <f>#REF!</f>
        <v>#REF!</v>
      </c>
      <c r="E134" s="9" t="e">
        <f>#REF!</f>
        <v>#REF!</v>
      </c>
      <c r="F134" s="9" t="e">
        <f>#REF!</f>
        <v>#REF!</v>
      </c>
      <c r="G134" s="9" t="e">
        <f>#REF!</f>
        <v>#REF!</v>
      </c>
      <c r="H134" s="9" t="e">
        <f>#REF!</f>
        <v>#REF!</v>
      </c>
    </row>
    <row r="135" spans="1:8" ht="13.5" customHeight="1">
      <c r="A135" s="5" t="e">
        <f>#REF!</f>
        <v>#REF!</v>
      </c>
      <c r="B135" s="9" t="e">
        <f>#REF!</f>
        <v>#REF!</v>
      </c>
      <c r="C135" s="9" t="e">
        <f>#REF!</f>
        <v>#REF!</v>
      </c>
      <c r="D135" s="9" t="e">
        <f>#REF!</f>
        <v>#REF!</v>
      </c>
      <c r="E135" s="9" t="e">
        <f>#REF!</f>
        <v>#REF!</v>
      </c>
      <c r="F135" s="9" t="e">
        <f>#REF!</f>
        <v>#REF!</v>
      </c>
      <c r="G135" s="9" t="e">
        <f>#REF!</f>
        <v>#REF!</v>
      </c>
      <c r="H135" s="9" t="e">
        <f>#REF!</f>
        <v>#REF!</v>
      </c>
    </row>
    <row r="136" spans="1:8" ht="13.5" customHeight="1">
      <c r="A136" s="5" t="e">
        <f>#REF!</f>
        <v>#REF!</v>
      </c>
      <c r="B136" s="9" t="e">
        <f>#REF!</f>
        <v>#REF!</v>
      </c>
      <c r="C136" s="9" t="e">
        <f>#REF!</f>
        <v>#REF!</v>
      </c>
      <c r="D136" s="9" t="e">
        <f>#REF!</f>
        <v>#REF!</v>
      </c>
      <c r="E136" s="9" t="e">
        <f>#REF!</f>
        <v>#REF!</v>
      </c>
      <c r="F136" s="9" t="e">
        <f>#REF!</f>
        <v>#REF!</v>
      </c>
      <c r="G136" s="9" t="e">
        <f>#REF!</f>
        <v>#REF!</v>
      </c>
      <c r="H136" s="9" t="e">
        <f>#REF!</f>
        <v>#REF!</v>
      </c>
    </row>
    <row r="137" spans="1:8" ht="13.5" customHeight="1">
      <c r="A137" s="5" t="s">
        <v>239</v>
      </c>
      <c r="B137" s="9"/>
      <c r="C137" s="9"/>
      <c r="D137" s="9"/>
      <c r="E137" s="9"/>
      <c r="F137" s="9"/>
      <c r="G137" s="9"/>
      <c r="H137" s="9"/>
    </row>
    <row r="138" spans="1:8" ht="13.5" customHeight="1">
      <c r="A138" s="5"/>
      <c r="B138" s="8"/>
      <c r="C138" s="8"/>
      <c r="D138" s="8"/>
      <c r="E138" s="8"/>
      <c r="F138" s="8"/>
      <c r="G138" s="8"/>
      <c r="H138" s="8"/>
    </row>
    <row r="139" spans="1:8" ht="13.5" customHeight="1">
      <c r="A139" s="5" t="str">
        <f>'HA-Res'!A5</f>
        <v>HA-01</v>
      </c>
      <c r="B139" s="9" t="str">
        <f>'HA-Res'!B5</f>
        <v>Mike Off</v>
      </c>
      <c r="C139" s="5" t="str">
        <f>'HA-Res'!C5</f>
        <v>-</v>
      </c>
      <c r="D139" s="9" t="str">
        <f>'HA-Res'!D5</f>
        <v>Bye</v>
      </c>
      <c r="E139" s="9" t="str">
        <f>'HA-Res'!E5</f>
        <v>11/0 11/0 11/0</v>
      </c>
      <c r="F139" s="9" t="str">
        <f>'HA-Res'!F5</f>
        <v>Mike Off</v>
      </c>
      <c r="G139" s="9">
        <f>'HA-Res'!G5</f>
        <v>0</v>
      </c>
      <c r="H139" s="9" t="str">
        <f>'HA-Res'!H5</f>
        <v>Bye</v>
      </c>
    </row>
    <row r="140" spans="1:8" ht="13.5" customHeight="1">
      <c r="A140" s="5" t="str">
        <f>'HA-Res'!A6</f>
        <v>HA-02</v>
      </c>
      <c r="B140" s="9" t="str">
        <f>'HA-Res'!B6</f>
        <v>Bye</v>
      </c>
      <c r="C140" s="5" t="str">
        <f>'HA-Res'!C6</f>
        <v>-</v>
      </c>
      <c r="D140" s="9" t="str">
        <f>'HA-Res'!D6</f>
        <v>Jes Nyhegn</v>
      </c>
      <c r="E140" s="9" t="str">
        <f>'HA-Res'!E6</f>
        <v>0/11 0/11 0/11</v>
      </c>
      <c r="F140" s="9" t="str">
        <f>'HA-Res'!F6</f>
        <v>Jes Nyhegn</v>
      </c>
      <c r="G140" s="9">
        <f>'HA-Res'!G6</f>
        <v>0</v>
      </c>
      <c r="H140" s="9" t="str">
        <f>'HA-Res'!H6</f>
        <v>Bye</v>
      </c>
    </row>
    <row r="141" spans="1:8" ht="13.5" customHeight="1">
      <c r="A141" s="5" t="str">
        <f>'HA-Res'!A7</f>
        <v>HA-03</v>
      </c>
      <c r="B141" s="9" t="str">
        <f>'HA-Res'!B7</f>
        <v>Bye</v>
      </c>
      <c r="C141" s="5" t="str">
        <f>'HA-Res'!C7</f>
        <v>-</v>
      </c>
      <c r="D141" s="9" t="str">
        <f>'HA-Res'!D7</f>
        <v>Christian Steffensen</v>
      </c>
      <c r="E141" s="9" t="str">
        <f>'HA-Res'!E7</f>
        <v>0/11 0/11 0/11</v>
      </c>
      <c r="F141" s="9" t="str">
        <f>'HA-Res'!F7</f>
        <v>Christian Steffensen</v>
      </c>
      <c r="G141" s="9">
        <f>'HA-Res'!G7</f>
        <v>0</v>
      </c>
      <c r="H141" s="9" t="str">
        <f>'HA-Res'!H7</f>
        <v>Bye</v>
      </c>
    </row>
    <row r="142" spans="1:8" ht="13.5" customHeight="1">
      <c r="A142" s="5" t="str">
        <f>'HA-Res'!A8</f>
        <v>HA-04</v>
      </c>
      <c r="B142" s="9" t="str">
        <f>'HA-Res'!B8</f>
        <v>Bye</v>
      </c>
      <c r="C142" s="5" t="str">
        <f>'HA-Res'!C8</f>
        <v>-</v>
      </c>
      <c r="D142" s="9" t="str">
        <f>'HA-Res'!D8</f>
        <v>Rune Sørensen</v>
      </c>
      <c r="E142" s="9" t="str">
        <f>'HA-Res'!E8</f>
        <v>0/11 0/11 0/11</v>
      </c>
      <c r="F142" s="9" t="str">
        <f>'HA-Res'!F8</f>
        <v>Rune Sørensen</v>
      </c>
      <c r="G142" s="9">
        <f>'HA-Res'!G8</f>
        <v>0</v>
      </c>
      <c r="H142" s="9" t="str">
        <f>'HA-Res'!H8</f>
        <v>Bye</v>
      </c>
    </row>
    <row r="143" spans="1:8" ht="13.5" customHeight="1">
      <c r="A143" s="5" t="str">
        <f>'HA-Res'!A9</f>
        <v>HA-05</v>
      </c>
      <c r="B143" s="9" t="str">
        <f>'HA-Res'!B9</f>
        <v>Jens Bakke</v>
      </c>
      <c r="C143" s="5" t="str">
        <f>'HA-Res'!C9</f>
        <v>-</v>
      </c>
      <c r="D143" s="9" t="str">
        <f>'HA-Res'!D9</f>
        <v>Bye</v>
      </c>
      <c r="E143" s="9" t="str">
        <f>'HA-Res'!E9</f>
        <v>11/0 11/0 11/0</v>
      </c>
      <c r="F143" s="9" t="str">
        <f>'HA-Res'!F9</f>
        <v>Jens Bakke</v>
      </c>
      <c r="G143" s="9">
        <f>'HA-Res'!G9</f>
        <v>0</v>
      </c>
      <c r="H143" s="9" t="str">
        <f>'HA-Res'!H9</f>
        <v>Bye</v>
      </c>
    </row>
    <row r="144" spans="1:8" ht="13.5" customHeight="1">
      <c r="A144" s="5" t="str">
        <f>'HA-Res'!A10</f>
        <v>HA-06</v>
      </c>
      <c r="B144" s="9" t="str">
        <f>'HA-Res'!B10</f>
        <v>Bye</v>
      </c>
      <c r="C144" s="5" t="str">
        <f>'HA-Res'!C10</f>
        <v>-</v>
      </c>
      <c r="D144" s="9" t="str">
        <f>'HA-Res'!D10</f>
        <v>Martin Groth</v>
      </c>
      <c r="E144" s="9" t="str">
        <f>'HA-Res'!E10</f>
        <v>0/11 0/11 0/11</v>
      </c>
      <c r="F144" s="9" t="str">
        <f>'HA-Res'!F10</f>
        <v>Martin Groth</v>
      </c>
      <c r="G144" s="9">
        <f>'HA-Res'!G10</f>
        <v>0</v>
      </c>
      <c r="H144" s="9" t="str">
        <f>'HA-Res'!H10</f>
        <v>Bye</v>
      </c>
    </row>
    <row r="145" spans="1:8" ht="13.5" customHeight="1">
      <c r="A145" s="5" t="str">
        <f>'HA-Res'!A11</f>
        <v>HA-07</v>
      </c>
      <c r="B145" s="9" t="str">
        <f>'HA-Res'!B11</f>
        <v>Brian Felde</v>
      </c>
      <c r="C145" s="5" t="str">
        <f>'HA-Res'!C11</f>
        <v>-</v>
      </c>
      <c r="D145" s="9" t="str">
        <f>'HA-Res'!D11</f>
        <v>Bye</v>
      </c>
      <c r="E145" s="9" t="str">
        <f>'HA-Res'!E11</f>
        <v>11/0 11/0 11/0</v>
      </c>
      <c r="F145" s="9" t="str">
        <f>'HA-Res'!F11</f>
        <v>Brian Felde</v>
      </c>
      <c r="G145" s="9">
        <f>'HA-Res'!G11</f>
        <v>0</v>
      </c>
      <c r="H145" s="9" t="str">
        <f>'HA-Res'!H11</f>
        <v>Bye</v>
      </c>
    </row>
    <row r="146" spans="1:8" ht="13.5" customHeight="1">
      <c r="A146" s="5" t="str">
        <f>'HA-Res'!A12</f>
        <v>HA-08</v>
      </c>
      <c r="B146" s="9" t="str">
        <f>'HA-Res'!B12</f>
        <v>Bye</v>
      </c>
      <c r="C146" s="5" t="str">
        <f>'HA-Res'!C12</f>
        <v>-</v>
      </c>
      <c r="D146" s="9" t="str">
        <f>'HA-Res'!D12</f>
        <v>Peter Stummann</v>
      </c>
      <c r="E146" s="9" t="str">
        <f>'HA-Res'!E12</f>
        <v>0/11 0/11 0/11</v>
      </c>
      <c r="F146" s="9" t="str">
        <f>'HA-Res'!F12</f>
        <v>Peter Stummann</v>
      </c>
      <c r="G146" s="9">
        <f>'HA-Res'!G12</f>
        <v>0</v>
      </c>
      <c r="H146" s="9" t="str">
        <f>'HA-Res'!H12</f>
        <v>Bye</v>
      </c>
    </row>
    <row r="147" spans="1:8" ht="13.5" customHeight="1">
      <c r="A147" s="5" t="str">
        <f>'HA-Res'!A13</f>
        <v>HA-09</v>
      </c>
      <c r="B147" s="9" t="str">
        <f>'HA-Res'!B13</f>
        <v>Mike Off</v>
      </c>
      <c r="C147" s="5" t="str">
        <f>'HA-Res'!C13</f>
        <v>-</v>
      </c>
      <c r="D147" s="9" t="str">
        <f>'HA-Res'!D13</f>
        <v>Jes Nyhegn</v>
      </c>
      <c r="E147" s="9" t="str">
        <f>'HA-Res'!E13</f>
        <v>12/10 12/10 10/12 6/11</v>
      </c>
      <c r="F147" s="9" t="str">
        <f>'HA-Res'!F13</f>
        <v>Mike Off</v>
      </c>
      <c r="G147" s="9">
        <f>'HA-Res'!G13</f>
        <v>0</v>
      </c>
      <c r="H147" s="9" t="str">
        <f>'HA-Res'!H13</f>
        <v>Jes Nyhegn</v>
      </c>
    </row>
    <row r="148" spans="1:8" ht="13.5" customHeight="1">
      <c r="A148" s="5" t="str">
        <f>'HA-Res'!A14</f>
        <v>HA-10</v>
      </c>
      <c r="B148" s="9" t="str">
        <f>'HA-Res'!B14</f>
        <v>Christian Steffensen</v>
      </c>
      <c r="C148" s="5" t="str">
        <f>'HA-Res'!C14</f>
        <v>-</v>
      </c>
      <c r="D148" s="9" t="str">
        <f>'HA-Res'!D14</f>
        <v>Rune Sørensen</v>
      </c>
      <c r="E148" s="9" t="str">
        <f>'HA-Res'!E14</f>
        <v>11/9 11/5 11/7</v>
      </c>
      <c r="F148" s="9" t="str">
        <f>'HA-Res'!F14</f>
        <v>Christian Steffensen</v>
      </c>
      <c r="G148" s="9">
        <f>'HA-Res'!G14</f>
        <v>0</v>
      </c>
      <c r="H148" s="9" t="str">
        <f>'HA-Res'!H14</f>
        <v>Rune Sørensen</v>
      </c>
    </row>
    <row r="149" spans="1:8" ht="13.5" customHeight="1">
      <c r="A149" s="5" t="str">
        <f>'HA-Res'!A15</f>
        <v>HA-11</v>
      </c>
      <c r="B149" s="9" t="str">
        <f>'HA-Res'!B15</f>
        <v>Jens Bakke</v>
      </c>
      <c r="C149" s="5" t="str">
        <f>'HA-Res'!C15</f>
        <v>-</v>
      </c>
      <c r="D149" s="9" t="str">
        <f>'HA-Res'!D15</f>
        <v>Martin Groth</v>
      </c>
      <c r="E149" s="9" t="str">
        <f>'HA-Res'!E15</f>
        <v>11/4 11/8 12/10</v>
      </c>
      <c r="F149" s="9" t="str">
        <f>'HA-Res'!F15</f>
        <v>Jens Bakke</v>
      </c>
      <c r="G149" s="9">
        <f>'HA-Res'!G15</f>
        <v>0</v>
      </c>
      <c r="H149" s="9" t="str">
        <f>'HA-Res'!H15</f>
        <v>Martin Groth</v>
      </c>
    </row>
    <row r="150" spans="1:8" ht="13.5" customHeight="1">
      <c r="A150" s="5" t="str">
        <f>'HA-Res'!A16</f>
        <v>HA-12</v>
      </c>
      <c r="B150" s="9" t="str">
        <f>'HA-Res'!B16</f>
        <v>Brian Felde</v>
      </c>
      <c r="C150" s="5" t="str">
        <f>'HA-Res'!C16</f>
        <v>-</v>
      </c>
      <c r="D150" s="9" t="str">
        <f>'HA-Res'!D16</f>
        <v>Peter Stummann</v>
      </c>
      <c r="E150" s="9" t="str">
        <f>'HA-Res'!E16</f>
        <v>4/11 8/11 10/12</v>
      </c>
      <c r="F150" s="9" t="str">
        <f>'HA-Res'!F16</f>
        <v>Peter Stummann</v>
      </c>
      <c r="G150" s="9">
        <f>'HA-Res'!G16</f>
        <v>0</v>
      </c>
      <c r="H150" s="9" t="str">
        <f>'HA-Res'!H16</f>
        <v>Brian Felde</v>
      </c>
    </row>
    <row r="151" spans="1:8" ht="13.5" customHeight="1">
      <c r="A151" s="5" t="str">
        <f>'HA-Res'!A17</f>
        <v>HA-13</v>
      </c>
      <c r="B151" s="9" t="str">
        <f>'HA-Res'!B17</f>
        <v>Mike Off</v>
      </c>
      <c r="C151" s="5" t="str">
        <f>'HA-Res'!C17</f>
        <v>-</v>
      </c>
      <c r="D151" s="9" t="str">
        <f>'HA-Res'!D17</f>
        <v>Christian Steffensen</v>
      </c>
      <c r="E151" s="9" t="str">
        <f>'HA-Res'!E17</f>
        <v>11/7 13/11 11/9</v>
      </c>
      <c r="F151" s="9" t="str">
        <f>'HA-Res'!F17</f>
        <v>Mike Off</v>
      </c>
      <c r="G151" s="9">
        <f>'HA-Res'!G17</f>
        <v>0</v>
      </c>
      <c r="H151" s="9" t="str">
        <f>'HA-Res'!H17</f>
        <v>Christian Steffensen</v>
      </c>
    </row>
    <row r="152" spans="1:8" ht="13.5" customHeight="1">
      <c r="A152" s="5" t="str">
        <f>'HA-Res'!A18</f>
        <v>HA-14</v>
      </c>
      <c r="B152" s="9" t="str">
        <f>'HA-Res'!B18</f>
        <v>Jens Bakke</v>
      </c>
      <c r="C152" s="5" t="str">
        <f>'HA-Res'!C18</f>
        <v>-</v>
      </c>
      <c r="D152" s="9" t="str">
        <f>'HA-Res'!D18</f>
        <v>Peter Stummann</v>
      </c>
      <c r="E152" s="9" t="str">
        <f>'HA-Res'!E18</f>
        <v>11/4 11/2 3/11 10/12 6/11</v>
      </c>
      <c r="F152" s="9" t="str">
        <f>'HA-Res'!F18</f>
        <v>Peter Stummann</v>
      </c>
      <c r="G152" s="9">
        <f>'HA-Res'!G18</f>
        <v>0</v>
      </c>
      <c r="H152" s="9" t="str">
        <f>'HA-Res'!H18</f>
        <v>Jens Bakke</v>
      </c>
    </row>
    <row r="153" spans="1:8" ht="13.5" customHeight="1">
      <c r="A153" s="5" t="str">
        <f>'HA-Res'!A19</f>
        <v>HA-15</v>
      </c>
      <c r="B153" s="9" t="str">
        <f>'HA-Res'!B19</f>
        <v>Mike Off</v>
      </c>
      <c r="C153" s="5" t="str">
        <f>'HA-Res'!C19</f>
        <v>-</v>
      </c>
      <c r="D153" s="9" t="str">
        <f>'HA-Res'!D19</f>
        <v>Peter Stummann</v>
      </c>
      <c r="E153" s="9" t="str">
        <f>'HA-Res'!E19</f>
        <v>12/10 11/7 11/7</v>
      </c>
      <c r="F153" s="9" t="str">
        <f>'HA-Res'!F19</f>
        <v>Mike Off</v>
      </c>
      <c r="G153" s="9">
        <f>'HA-Res'!G19</f>
        <v>0</v>
      </c>
      <c r="H153" s="9" t="str">
        <f>'HA-Res'!H19</f>
        <v>Peter Stummann</v>
      </c>
    </row>
    <row r="154" spans="1:8" ht="13.5" customHeight="1">
      <c r="A154" s="5" t="str">
        <f>'HA-Res'!A20</f>
        <v>HA-16</v>
      </c>
      <c r="B154" s="9" t="str">
        <f>'HA-Res'!B20</f>
        <v>Christian Steffensen</v>
      </c>
      <c r="C154" s="5" t="str">
        <f>'HA-Res'!C20</f>
        <v>-</v>
      </c>
      <c r="D154" s="9" t="str">
        <f>'HA-Res'!D20</f>
        <v>Jens Bakke</v>
      </c>
      <c r="E154" s="9" t="str">
        <f>'HA-Res'!E20</f>
        <v>9/11 11/5 7/11 11/8 7/11</v>
      </c>
      <c r="F154" s="9" t="str">
        <f>'HA-Res'!F20</f>
        <v>Jens Bakke</v>
      </c>
      <c r="G154" s="9">
        <f>'HA-Res'!G20</f>
        <v>0</v>
      </c>
      <c r="H154" s="9" t="str">
        <f>'HA-Res'!H20</f>
        <v>Christian Steffensen</v>
      </c>
    </row>
    <row r="155" spans="1:8" ht="13.5" customHeight="1">
      <c r="A155" s="5" t="str">
        <f>'HA-Res'!A21</f>
        <v>HA-17</v>
      </c>
      <c r="B155" s="9" t="str">
        <f>'HA-Res'!B21</f>
        <v>Jes Nyhegn</v>
      </c>
      <c r="C155" s="5" t="str">
        <f>'HA-Res'!C21</f>
        <v>-</v>
      </c>
      <c r="D155" s="9" t="str">
        <f>'HA-Res'!D21</f>
        <v>Rune Sørensen</v>
      </c>
      <c r="E155" s="9" t="str">
        <f>'HA-Res'!E21</f>
        <v>10/12 13/11 0/11 9/11</v>
      </c>
      <c r="F155" s="9" t="str">
        <f>'HA-Res'!F21</f>
        <v>Rune Sørensen</v>
      </c>
      <c r="G155" s="9">
        <f>'HA-Res'!G21</f>
        <v>0</v>
      </c>
      <c r="H155" s="9" t="str">
        <f>'HA-Res'!H21</f>
        <v>Jes Nyhegn</v>
      </c>
    </row>
    <row r="156" spans="1:8" ht="13.5" customHeight="1">
      <c r="A156" s="5" t="str">
        <f>'HA-Res'!A22</f>
        <v>HA-18</v>
      </c>
      <c r="B156" s="9" t="str">
        <f>'HA-Res'!B22</f>
        <v>Martin Groth</v>
      </c>
      <c r="C156" s="5" t="str">
        <f>'HA-Res'!C22</f>
        <v>-</v>
      </c>
      <c r="D156" s="9" t="str">
        <f>'HA-Res'!D22</f>
        <v>Brian Felde</v>
      </c>
      <c r="E156" s="9" t="str">
        <f>'HA-Res'!E22</f>
        <v>11/3 7/11 15/13 11/9</v>
      </c>
      <c r="F156" s="9" t="str">
        <f>'HA-Res'!F22</f>
        <v>Martin Groth</v>
      </c>
      <c r="G156" s="9">
        <f>'HA-Res'!G22</f>
        <v>0</v>
      </c>
      <c r="H156" s="9" t="str">
        <f>'HA-Res'!H22</f>
        <v>Brian Felde</v>
      </c>
    </row>
    <row r="157" spans="1:8" ht="13.5" customHeight="1">
      <c r="A157" s="5" t="str">
        <f>'HA-Res'!A23</f>
        <v>HA-19</v>
      </c>
      <c r="B157" s="9" t="str">
        <f>'HA-Res'!B23</f>
        <v>Rune Sørensen</v>
      </c>
      <c r="C157" s="5" t="str">
        <f>'HA-Res'!C23</f>
        <v>-</v>
      </c>
      <c r="D157" s="9" t="str">
        <f>'HA-Res'!D23</f>
        <v>Martin Groth</v>
      </c>
      <c r="E157" s="9" t="str">
        <f>'HA-Res'!E23</f>
        <v>11/4 11/4 11/8</v>
      </c>
      <c r="F157" s="9" t="str">
        <f>'HA-Res'!F23</f>
        <v>Rune Sørensen</v>
      </c>
      <c r="G157" s="9">
        <f>'HA-Res'!G23</f>
        <v>0</v>
      </c>
      <c r="H157" s="9" t="str">
        <f>'HA-Res'!H23</f>
        <v>Martin Groth</v>
      </c>
    </row>
    <row r="158" spans="1:8" ht="13.5" customHeight="1">
      <c r="A158" s="5" t="str">
        <f>'HA-Res'!A24</f>
        <v>HA-20</v>
      </c>
      <c r="B158" s="9" t="str">
        <f>'HA-Res'!B24</f>
        <v>Jes Nyhegn</v>
      </c>
      <c r="C158" s="5" t="str">
        <f>'HA-Res'!C24</f>
        <v>-</v>
      </c>
      <c r="D158" s="9" t="str">
        <f>'HA-Res'!D24</f>
        <v>Brian Felde</v>
      </c>
      <c r="E158" s="9" t="str">
        <f>'HA-Res'!E24</f>
        <v>7/11 9/11 10/12</v>
      </c>
      <c r="F158" s="9" t="str">
        <f>'HA-Res'!F24</f>
        <v>Brian Felde</v>
      </c>
      <c r="G158" s="9">
        <f>'HA-Res'!G24</f>
        <v>0</v>
      </c>
      <c r="H158" s="9" t="str">
        <f>'HA-Res'!H24</f>
        <v>Jes Nyhegn</v>
      </c>
    </row>
    <row r="159" spans="1:8" ht="13.5" customHeight="1">
      <c r="A159" s="5" t="str">
        <f>'HA-Res'!A25</f>
        <v>HA-21</v>
      </c>
      <c r="B159" s="9" t="str">
        <f>'HA-Res'!B25</f>
        <v>Bye</v>
      </c>
      <c r="C159" s="5" t="str">
        <f>'HA-Res'!C25</f>
        <v>-</v>
      </c>
      <c r="D159" s="9" t="str">
        <f>'HA-Res'!D25</f>
        <v>Bye</v>
      </c>
      <c r="E159" s="9" t="str">
        <f>'HA-Res'!E25</f>
        <v>Bane ? / Kl. ??:??</v>
      </c>
      <c r="F159" s="9" t="e">
        <f>'HA-Res'!F25</f>
        <v>#REF!</v>
      </c>
      <c r="G159" s="9">
        <f>'HA-Res'!G25</f>
        <v>0</v>
      </c>
      <c r="H159" s="9" t="e">
        <f>'HA-Res'!H25</f>
        <v>#REF!</v>
      </c>
    </row>
    <row r="160" spans="1:8" ht="13.5" customHeight="1">
      <c r="A160" s="5" t="str">
        <f>'HA-Res'!A26</f>
        <v>HA-22</v>
      </c>
      <c r="B160" s="9" t="str">
        <f>'HA-Res'!B26</f>
        <v>Bye</v>
      </c>
      <c r="C160" s="5" t="str">
        <f>'HA-Res'!C26</f>
        <v>-</v>
      </c>
      <c r="D160" s="9" t="str">
        <f>'HA-Res'!D26</f>
        <v>Bye</v>
      </c>
      <c r="E160" s="9" t="str">
        <f>'HA-Res'!E26</f>
        <v>Bane ? / Kl. ??:??</v>
      </c>
      <c r="F160" s="9" t="e">
        <f>'HA-Res'!F26</f>
        <v>#REF!</v>
      </c>
      <c r="G160" s="9">
        <f>'HA-Res'!G26</f>
        <v>0</v>
      </c>
      <c r="H160" s="9" t="e">
        <f>'HA-Res'!H26</f>
        <v>#REF!</v>
      </c>
    </row>
    <row r="161" spans="1:8" ht="13.5" customHeight="1">
      <c r="A161" s="5" t="str">
        <f>'HA-Res'!A27</f>
        <v>HA-23</v>
      </c>
      <c r="B161" s="9" t="str">
        <f>'HA-Res'!B27</f>
        <v>Bye</v>
      </c>
      <c r="C161" s="5" t="str">
        <f>'HA-Res'!C27</f>
        <v>-</v>
      </c>
      <c r="D161" s="9" t="str">
        <f>'HA-Res'!D27</f>
        <v>Bye</v>
      </c>
      <c r="E161" s="9" t="str">
        <f>'HA-Res'!E27</f>
        <v>Bane ? / Kl. ??:??</v>
      </c>
      <c r="F161" s="9" t="e">
        <f>'HA-Res'!F27</f>
        <v>#REF!</v>
      </c>
      <c r="G161" s="9">
        <f>'HA-Res'!G27</f>
        <v>0</v>
      </c>
      <c r="H161" s="9" t="e">
        <f>'HA-Res'!H27</f>
        <v>#REF!</v>
      </c>
    </row>
    <row r="162" spans="1:8" ht="13.5" customHeight="1">
      <c r="A162" s="5" t="str">
        <f>'HA-Res'!A28</f>
        <v>HA-24</v>
      </c>
      <c r="B162" s="9" t="str">
        <f>'HA-Res'!B28</f>
        <v>Bye</v>
      </c>
      <c r="C162" s="5" t="str">
        <f>'HA-Res'!C28</f>
        <v>-</v>
      </c>
      <c r="D162" s="9" t="str">
        <f>'HA-Res'!D28</f>
        <v>Bye</v>
      </c>
      <c r="E162" s="9" t="str">
        <f>'HA-Res'!E28</f>
        <v>Bane ? / Kl. ??:??</v>
      </c>
      <c r="F162" s="9" t="e">
        <f>'HA-Res'!F28</f>
        <v>#REF!</v>
      </c>
      <c r="G162" s="9">
        <f>'HA-Res'!G28</f>
        <v>0</v>
      </c>
      <c r="H162" s="9" t="e">
        <f>'HA-Res'!H28</f>
        <v>#REF!</v>
      </c>
    </row>
    <row r="163" spans="1:8" ht="13.5" customHeight="1">
      <c r="A163" s="5" t="str">
        <f>'HA-Res'!A29</f>
        <v>HA-25</v>
      </c>
      <c r="B163" s="9" t="e">
        <f>'HA-Res'!B29</f>
        <v>#REF!</v>
      </c>
      <c r="C163" s="5" t="str">
        <f>'HA-Res'!C29</f>
        <v>-</v>
      </c>
      <c r="D163" s="9" t="e">
        <f>'HA-Res'!D29</f>
        <v>#REF!</v>
      </c>
      <c r="E163" s="9" t="str">
        <f>'HA-Res'!E29</f>
        <v>Bane ? / Kl. ??:??</v>
      </c>
      <c r="F163" s="9" t="e">
        <f>'HA-Res'!F29</f>
        <v>#REF!</v>
      </c>
      <c r="G163" s="9">
        <f>'HA-Res'!G29</f>
        <v>0</v>
      </c>
      <c r="H163" s="9" t="e">
        <f>'HA-Res'!H29</f>
        <v>#REF!</v>
      </c>
    </row>
    <row r="164" spans="1:8" ht="13.5" customHeight="1">
      <c r="A164" s="5" t="str">
        <f>'HA-Res'!A30</f>
        <v>HA-26</v>
      </c>
      <c r="B164" s="9" t="e">
        <f>'HA-Res'!B30</f>
        <v>#REF!</v>
      </c>
      <c r="C164" s="5" t="str">
        <f>'HA-Res'!C30</f>
        <v>-</v>
      </c>
      <c r="D164" s="9" t="e">
        <f>'HA-Res'!D30</f>
        <v>#REF!</v>
      </c>
      <c r="E164" s="9" t="str">
        <f>'HA-Res'!E30</f>
        <v>Bane ? / Kl. ??:??</v>
      </c>
      <c r="F164" s="9" t="e">
        <f>'HA-Res'!F30</f>
        <v>#REF!</v>
      </c>
      <c r="G164" s="9">
        <f>'HA-Res'!G30</f>
        <v>0</v>
      </c>
      <c r="H164" s="9" t="e">
        <f>'HA-Res'!H30</f>
        <v>#REF!</v>
      </c>
    </row>
    <row r="165" spans="1:8" ht="13.5" customHeight="1">
      <c r="A165" s="5" t="str">
        <f>'HA-Res'!A31</f>
        <v>HA-27</v>
      </c>
      <c r="B165" s="9" t="e">
        <f>'HA-Res'!B31</f>
        <v>#REF!</v>
      </c>
      <c r="C165" s="5" t="str">
        <f>'HA-Res'!C31</f>
        <v>-</v>
      </c>
      <c r="D165" s="9" t="e">
        <f>'HA-Res'!D31</f>
        <v>#REF!</v>
      </c>
      <c r="E165" s="9" t="str">
        <f>'HA-Res'!E31</f>
        <v>Bane ? / Kl. ??:??</v>
      </c>
      <c r="F165" s="9" t="e">
        <f>'HA-Res'!F31</f>
        <v>#REF!</v>
      </c>
      <c r="G165" s="9">
        <f>'HA-Res'!G31</f>
        <v>0</v>
      </c>
      <c r="H165" s="9" t="e">
        <f>'HA-Res'!H31</f>
        <v>#REF!</v>
      </c>
    </row>
    <row r="166" spans="1:8" ht="13.5" customHeight="1">
      <c r="A166" s="5" t="str">
        <f>'HA-Res'!A32</f>
        <v>HA-28</v>
      </c>
      <c r="B166" s="9" t="e">
        <f>'HA-Res'!B32</f>
        <v>#REF!</v>
      </c>
      <c r="C166" s="5" t="str">
        <f>'HA-Res'!C32</f>
        <v>-</v>
      </c>
      <c r="D166" s="9" t="e">
        <f>'HA-Res'!D32</f>
        <v>#REF!</v>
      </c>
      <c r="E166" s="9" t="str">
        <f>'HA-Res'!E32</f>
        <v>Bane ? / Kl. ??:??</v>
      </c>
      <c r="F166" s="9" t="e">
        <f>'HA-Res'!F32</f>
        <v>#REF!</v>
      </c>
      <c r="G166" s="9">
        <f>'HA-Res'!G32</f>
        <v>0</v>
      </c>
      <c r="H166" s="9" t="e">
        <f>'HA-Res'!H32</f>
        <v>#REF!</v>
      </c>
    </row>
    <row r="167" spans="1:8" ht="13.5" customHeight="1">
      <c r="A167" s="5" t="str">
        <f>'HA-Res'!A33</f>
        <v>HA-29</v>
      </c>
      <c r="B167" s="9" t="e">
        <f>'HA-Res'!B33</f>
        <v>#REF!</v>
      </c>
      <c r="C167" s="5" t="str">
        <f>'HA-Res'!C33</f>
        <v>-</v>
      </c>
      <c r="D167" s="9" t="e">
        <f>'HA-Res'!D33</f>
        <v>#REF!</v>
      </c>
      <c r="E167" s="9" t="str">
        <f>'HA-Res'!E33</f>
        <v>Bane ? / Kl. ??:??</v>
      </c>
      <c r="F167" s="9" t="e">
        <f>'HA-Res'!F33</f>
        <v>#REF!</v>
      </c>
      <c r="G167" s="9">
        <f>'HA-Res'!G33</f>
        <v>0</v>
      </c>
      <c r="H167" s="9" t="e">
        <f>'HA-Res'!H33</f>
        <v>#REF!</v>
      </c>
    </row>
    <row r="168" spans="1:8" ht="13.5" customHeight="1">
      <c r="A168" s="5" t="str">
        <f>'HA-Res'!A34</f>
        <v>HA-30</v>
      </c>
      <c r="B168" s="9" t="e">
        <f>'HA-Res'!B34</f>
        <v>#REF!</v>
      </c>
      <c r="C168" s="5" t="str">
        <f>'HA-Res'!C34</f>
        <v>-</v>
      </c>
      <c r="D168" s="9" t="e">
        <f>'HA-Res'!D34</f>
        <v>#REF!</v>
      </c>
      <c r="E168" s="9" t="str">
        <f>'HA-Res'!E34</f>
        <v>Bane ? / Kl. ??:??</v>
      </c>
      <c r="F168" s="9" t="e">
        <f>'HA-Res'!F34</f>
        <v>#REF!</v>
      </c>
      <c r="G168" s="9">
        <f>'HA-Res'!G34</f>
        <v>0</v>
      </c>
      <c r="H168" s="9" t="e">
        <f>'HA-Res'!H34</f>
        <v>#REF!</v>
      </c>
    </row>
    <row r="169" spans="1:8" ht="13.5" customHeight="1">
      <c r="A169" s="5" t="str">
        <f>'HA-Res'!A35</f>
        <v>HA-31</v>
      </c>
      <c r="B169" s="9" t="e">
        <f>'HA-Res'!B35</f>
        <v>#REF!</v>
      </c>
      <c r="C169" s="5" t="str">
        <f>'HA-Res'!C35</f>
        <v>-</v>
      </c>
      <c r="D169" s="9" t="e">
        <f>'HA-Res'!D35</f>
        <v>#REF!</v>
      </c>
      <c r="E169" s="9" t="str">
        <f>'HA-Res'!E35</f>
        <v>Bane ? / Kl. ??:??</v>
      </c>
      <c r="F169" s="9" t="e">
        <f>'HA-Res'!F35</f>
        <v>#REF!</v>
      </c>
      <c r="G169" s="9">
        <f>'HA-Res'!G35</f>
        <v>0</v>
      </c>
      <c r="H169" s="9" t="e">
        <f>'HA-Res'!H35</f>
        <v>#REF!</v>
      </c>
    </row>
    <row r="170" spans="1:8" ht="13.5" customHeight="1">
      <c r="A170" s="5" t="str">
        <f>'HA-Res'!A36</f>
        <v>HA-32</v>
      </c>
      <c r="B170" s="9" t="e">
        <f>'HA-Res'!B36</f>
        <v>#REF!</v>
      </c>
      <c r="C170" s="5" t="str">
        <f>'HA-Res'!C36</f>
        <v>-</v>
      </c>
      <c r="D170" s="9" t="e">
        <f>'HA-Res'!D36</f>
        <v>#REF!</v>
      </c>
      <c r="E170" s="9" t="str">
        <f>'HA-Res'!E36</f>
        <v>Bane ? / Kl. ??:??</v>
      </c>
      <c r="F170" s="9" t="e">
        <f>'HA-Res'!F36</f>
        <v>#REF!</v>
      </c>
      <c r="G170" s="9">
        <f>'HA-Res'!G36</f>
        <v>0</v>
      </c>
      <c r="H170" s="9" t="e">
        <f>'HA-Res'!H36</f>
        <v>#REF!</v>
      </c>
    </row>
    <row r="171" spans="1:7" ht="13.5" customHeight="1">
      <c r="A171" s="5" t="s">
        <v>240</v>
      </c>
      <c r="B171" s="8"/>
      <c r="C171" s="13"/>
      <c r="D171" s="8"/>
      <c r="E171" s="8"/>
      <c r="F171" s="8"/>
      <c r="G171" s="8"/>
    </row>
    <row r="172" spans="1:8" ht="15">
      <c r="A172" s="5"/>
      <c r="B172" s="8"/>
      <c r="C172" s="13"/>
      <c r="D172" s="8"/>
      <c r="E172" s="8"/>
      <c r="F172" s="8"/>
      <c r="G172" s="8"/>
      <c r="H172" s="8"/>
    </row>
    <row r="173" spans="1:8" ht="15">
      <c r="A173" s="5" t="str">
        <f>'HB-Res'!A5</f>
        <v>HB-01</v>
      </c>
      <c r="B173" s="9" t="str">
        <f>'HB-Res'!B5</f>
        <v>Simon Wager</v>
      </c>
      <c r="C173" s="5" t="str">
        <f>'HB-Res'!C5</f>
        <v>-</v>
      </c>
      <c r="D173" s="9" t="str">
        <f>'HB-Res'!D5</f>
        <v>Bye</v>
      </c>
      <c r="E173" s="9" t="str">
        <f>'HB-Res'!E5</f>
        <v>11/0 11/0 11/0</v>
      </c>
      <c r="F173" s="9" t="str">
        <f>'HB-Res'!F5</f>
        <v>Simon Wager</v>
      </c>
      <c r="G173" s="9">
        <f>'HB-Res'!G5</f>
        <v>0</v>
      </c>
      <c r="H173" s="9" t="str">
        <f>'HB-Res'!H5</f>
        <v>Bye</v>
      </c>
    </row>
    <row r="174" spans="1:8" ht="15">
      <c r="A174" s="5" t="str">
        <f>'HB-Res'!A6</f>
        <v>HB-02</v>
      </c>
      <c r="B174" s="9" t="str">
        <f>'HB-Res'!B6</f>
        <v>Bye</v>
      </c>
      <c r="C174" s="5" t="str">
        <f>'HB-Res'!C6</f>
        <v>-</v>
      </c>
      <c r="D174" s="9" t="str">
        <f>'HB-Res'!D6</f>
        <v>Lars Sletten</v>
      </c>
      <c r="E174" s="9" t="str">
        <f>'HB-Res'!E6</f>
        <v>0/11 0/11 0/11</v>
      </c>
      <c r="F174" s="9" t="str">
        <f>'HB-Res'!F6</f>
        <v>Lars Sletten</v>
      </c>
      <c r="G174" s="9">
        <f>'HB-Res'!G6</f>
        <v>0</v>
      </c>
      <c r="H174" s="9" t="str">
        <f>'HB-Res'!H6</f>
        <v>Bye</v>
      </c>
    </row>
    <row r="175" spans="1:8" ht="15">
      <c r="A175" s="5" t="str">
        <f>'HB-Res'!A7</f>
        <v>HB-03</v>
      </c>
      <c r="B175" s="9" t="str">
        <f>'HB-Res'!B7</f>
        <v>Bye</v>
      </c>
      <c r="C175" s="5" t="str">
        <f>'HB-Res'!C7</f>
        <v>-</v>
      </c>
      <c r="D175" s="9" t="str">
        <f>'HB-Res'!D7</f>
        <v>Jens Løppenthein</v>
      </c>
      <c r="E175" s="9" t="str">
        <f>'HB-Res'!E7</f>
        <v>0/11 0/11 0/11</v>
      </c>
      <c r="F175" s="9" t="str">
        <f>'HB-Res'!F7</f>
        <v>Jens Løppenthein</v>
      </c>
      <c r="G175" s="9">
        <f>'HB-Res'!G7</f>
        <v>0</v>
      </c>
      <c r="H175" s="9" t="str">
        <f>'HB-Res'!H7</f>
        <v>Bye</v>
      </c>
    </row>
    <row r="176" spans="1:8" ht="15">
      <c r="A176" s="5" t="str">
        <f>'HB-Res'!A8</f>
        <v>HB-04</v>
      </c>
      <c r="B176" s="9" t="str">
        <f>'HB-Res'!B8</f>
        <v>Bye</v>
      </c>
      <c r="C176" s="5" t="str">
        <f>'HB-Res'!C8</f>
        <v>-</v>
      </c>
      <c r="D176" s="9" t="str">
        <f>'HB-Res'!D8</f>
        <v>Torben Vogt</v>
      </c>
      <c r="E176" s="9" t="str">
        <f>'HB-Res'!E8</f>
        <v>0/11 0/11 0/11</v>
      </c>
      <c r="F176" s="9" t="str">
        <f>'HB-Res'!F8</f>
        <v>Torben Vogt</v>
      </c>
      <c r="G176" s="9">
        <f>'HB-Res'!G8</f>
        <v>0</v>
      </c>
      <c r="H176" s="9" t="str">
        <f>'HB-Res'!H8</f>
        <v>Bye</v>
      </c>
    </row>
    <row r="177" spans="1:8" ht="15">
      <c r="A177" s="5" t="str">
        <f>'HB-Res'!A9</f>
        <v>HB-05</v>
      </c>
      <c r="B177" s="9" t="str">
        <f>'HB-Res'!B9</f>
        <v>Ask Frellesvig</v>
      </c>
      <c r="C177" s="5" t="str">
        <f>'HB-Res'!C9</f>
        <v>-</v>
      </c>
      <c r="D177" s="9" t="str">
        <f>'HB-Res'!D9</f>
        <v>Bye</v>
      </c>
      <c r="E177" s="9" t="str">
        <f>'HB-Res'!E9</f>
        <v>11/0 11/0 11/0</v>
      </c>
      <c r="F177" s="9" t="str">
        <f>'HB-Res'!F9</f>
        <v>Ask Frellesvig</v>
      </c>
      <c r="G177" s="9">
        <f>'HB-Res'!G9</f>
        <v>0</v>
      </c>
      <c r="H177" s="9" t="str">
        <f>'HB-Res'!H9</f>
        <v>Bye</v>
      </c>
    </row>
    <row r="178" spans="1:8" ht="15">
      <c r="A178" s="5" t="str">
        <f>'HB-Res'!A10</f>
        <v>HB-06</v>
      </c>
      <c r="B178" s="9" t="str">
        <f>'HB-Res'!B10</f>
        <v>Bye</v>
      </c>
      <c r="C178" s="5" t="str">
        <f>'HB-Res'!C10</f>
        <v>-</v>
      </c>
      <c r="D178" s="9" t="str">
        <f>'HB-Res'!D10</f>
        <v>Jacob Madsen</v>
      </c>
      <c r="E178" s="9" t="str">
        <f>'HB-Res'!E10</f>
        <v>0/11 0/11 0/11</v>
      </c>
      <c r="F178" s="9" t="str">
        <f>'HB-Res'!F10</f>
        <v>Jacob Madsen</v>
      </c>
      <c r="G178" s="9">
        <f>'HB-Res'!G10</f>
        <v>0</v>
      </c>
      <c r="H178" s="9" t="str">
        <f>'HB-Res'!H10</f>
        <v>Bye</v>
      </c>
    </row>
    <row r="179" spans="1:8" ht="15">
      <c r="A179" s="5" t="str">
        <f>'HB-Res'!A11</f>
        <v>HB-07</v>
      </c>
      <c r="B179" s="9" t="str">
        <f>'HB-Res'!B11</f>
        <v>Flemming Petersen</v>
      </c>
      <c r="C179" s="5" t="str">
        <f>'HB-Res'!C11</f>
        <v>-</v>
      </c>
      <c r="D179" s="9" t="str">
        <f>'HB-Res'!D11</f>
        <v>Bye</v>
      </c>
      <c r="E179" s="9" t="str">
        <f>'HB-Res'!E11</f>
        <v>11/0 11/0 11/0</v>
      </c>
      <c r="F179" s="9" t="str">
        <f>'HB-Res'!F11</f>
        <v>Flemming Petersen</v>
      </c>
      <c r="G179" s="9">
        <f>'HB-Res'!G11</f>
        <v>0</v>
      </c>
      <c r="H179" s="9" t="str">
        <f>'HB-Res'!H11</f>
        <v>Bye</v>
      </c>
    </row>
    <row r="180" spans="1:8" ht="15">
      <c r="A180" s="5" t="str">
        <f>'HB-Res'!A12</f>
        <v>HB-08</v>
      </c>
      <c r="B180" s="9" t="str">
        <f>'HB-Res'!B12</f>
        <v>Bye</v>
      </c>
      <c r="C180" s="5" t="str">
        <f>'HB-Res'!C12</f>
        <v>-</v>
      </c>
      <c r="D180" s="9" t="str">
        <f>'HB-Res'!D12</f>
        <v>Rasmus Krog Pedersen</v>
      </c>
      <c r="E180" s="9" t="str">
        <f>'HB-Res'!E12</f>
        <v>0/11 0/11 0/11</v>
      </c>
      <c r="F180" s="9" t="str">
        <f>'HB-Res'!F12</f>
        <v>Rasmus Krog Pedersen</v>
      </c>
      <c r="G180" s="9">
        <f>'HB-Res'!G12</f>
        <v>0</v>
      </c>
      <c r="H180" s="9" t="str">
        <f>'HB-Res'!H12</f>
        <v>Bye</v>
      </c>
    </row>
    <row r="181" spans="1:8" ht="15">
      <c r="A181" s="5" t="str">
        <f>'HB-Res'!A13</f>
        <v>HB-09</v>
      </c>
      <c r="B181" s="9" t="str">
        <f>'HB-Res'!B13</f>
        <v>Simon Wager</v>
      </c>
      <c r="C181" s="5" t="str">
        <f>'HB-Res'!C13</f>
        <v>-</v>
      </c>
      <c r="D181" s="9" t="str">
        <f>'HB-Res'!D13</f>
        <v>Lars Sletten</v>
      </c>
      <c r="E181" s="9" t="str">
        <f>'HB-Res'!E13</f>
        <v>11/4 11/8 11/9</v>
      </c>
      <c r="F181" s="9" t="str">
        <f>'HB-Res'!F13</f>
        <v>Simon Wager</v>
      </c>
      <c r="G181" s="9">
        <f>'HB-Res'!G13</f>
        <v>0</v>
      </c>
      <c r="H181" s="9" t="str">
        <f>'HB-Res'!H13</f>
        <v>Lars Sletten</v>
      </c>
    </row>
    <row r="182" spans="1:8" ht="15">
      <c r="A182" s="5" t="str">
        <f>'HB-Res'!A14</f>
        <v>HB-10</v>
      </c>
      <c r="B182" s="9" t="str">
        <f>'HB-Res'!B14</f>
        <v>Jens Løppenthein</v>
      </c>
      <c r="C182" s="5" t="str">
        <f>'HB-Res'!C14</f>
        <v>-</v>
      </c>
      <c r="D182" s="9" t="str">
        <f>'HB-Res'!D14</f>
        <v>Torben Vogt</v>
      </c>
      <c r="E182" s="9" t="str">
        <f>'HB-Res'!E14</f>
        <v>3/11 11/6 11/6 9/11 5/11</v>
      </c>
      <c r="F182" s="9" t="str">
        <f>'HB-Res'!F14</f>
        <v>Torben Vogt</v>
      </c>
      <c r="G182" s="9">
        <f>'HB-Res'!G14</f>
        <v>0</v>
      </c>
      <c r="H182" s="9" t="str">
        <f>'HB-Res'!H14</f>
        <v>Jens Løppenthein</v>
      </c>
    </row>
    <row r="183" spans="1:8" ht="15">
      <c r="A183" s="5" t="str">
        <f>'HB-Res'!A15</f>
        <v>HB-11</v>
      </c>
      <c r="B183" s="9" t="str">
        <f>'HB-Res'!B15</f>
        <v>Ask Frellesvig</v>
      </c>
      <c r="C183" s="5" t="str">
        <f>'HB-Res'!C15</f>
        <v>-</v>
      </c>
      <c r="D183" s="9" t="str">
        <f>'HB-Res'!D15</f>
        <v>Jacob Madsen</v>
      </c>
      <c r="E183" s="9" t="str">
        <f>'HB-Res'!E15</f>
        <v>11/5 10/12 14/12 11/5</v>
      </c>
      <c r="F183" s="9" t="str">
        <f>'HB-Res'!F15</f>
        <v>Ask Frellesvig</v>
      </c>
      <c r="G183" s="9">
        <f>'HB-Res'!G15</f>
        <v>0</v>
      </c>
      <c r="H183" s="9" t="str">
        <f>'HB-Res'!H15</f>
        <v>Jacob Madsen</v>
      </c>
    </row>
    <row r="184" spans="1:8" ht="15">
      <c r="A184" s="5" t="str">
        <f>'HB-Res'!A16</f>
        <v>HB-12</v>
      </c>
      <c r="B184" s="9" t="str">
        <f>'HB-Res'!B16</f>
        <v>Flemming Petersen</v>
      </c>
      <c r="C184" s="5" t="str">
        <f>'HB-Res'!C16</f>
        <v>-</v>
      </c>
      <c r="D184" s="9" t="str">
        <f>'HB-Res'!D16</f>
        <v>Rasmus Krog Pedersen</v>
      </c>
      <c r="E184" s="9" t="str">
        <f>'HB-Res'!E16</f>
        <v>11/4 8/11 11/9 3/11 10/12</v>
      </c>
      <c r="F184" s="9" t="str">
        <f>'HB-Res'!F16</f>
        <v>Rasmus Krog Pedersen</v>
      </c>
      <c r="G184" s="9">
        <f>'HB-Res'!G16</f>
        <v>0</v>
      </c>
      <c r="H184" s="9" t="str">
        <f>'HB-Res'!H16</f>
        <v>Flemming Petersen</v>
      </c>
    </row>
    <row r="185" spans="1:8" ht="15">
      <c r="A185" s="5" t="str">
        <f>'HB-Res'!A17</f>
        <v>HB-13</v>
      </c>
      <c r="B185" s="9" t="str">
        <f>'HB-Res'!B17</f>
        <v>Simon Wager</v>
      </c>
      <c r="C185" s="5" t="str">
        <f>'HB-Res'!C17</f>
        <v>-</v>
      </c>
      <c r="D185" s="9" t="str">
        <f>'HB-Res'!D17</f>
        <v>Torben Vogt</v>
      </c>
      <c r="E185" s="9" t="str">
        <f>'HB-Res'!E17</f>
        <v>8/11 5/11 11/8 13/15</v>
      </c>
      <c r="F185" s="9" t="str">
        <f>'HB-Res'!F17</f>
        <v>Torben Vogt</v>
      </c>
      <c r="G185" s="9">
        <f>'HB-Res'!G17</f>
        <v>0</v>
      </c>
      <c r="H185" s="9" t="str">
        <f>'HB-Res'!H17</f>
        <v>Simon Wager</v>
      </c>
    </row>
    <row r="186" spans="1:8" ht="15">
      <c r="A186" s="5" t="str">
        <f>'HB-Res'!A18</f>
        <v>HB-14</v>
      </c>
      <c r="B186" s="9" t="str">
        <f>'HB-Res'!B18</f>
        <v>Ask Frellesvig</v>
      </c>
      <c r="C186" s="5" t="str">
        <f>'HB-Res'!C18</f>
        <v>-</v>
      </c>
      <c r="D186" s="9" t="str">
        <f>'HB-Res'!D18</f>
        <v>Rasmus Krog Pedersen</v>
      </c>
      <c r="E186" s="9" t="str">
        <f>'HB-Res'!E18</f>
        <v>14/16 8/11 6/11</v>
      </c>
      <c r="F186" s="9" t="str">
        <f>'HB-Res'!F18</f>
        <v>Rasmus Krog Pedersen</v>
      </c>
      <c r="G186" s="9">
        <f>'HB-Res'!G18</f>
        <v>0</v>
      </c>
      <c r="H186" s="9" t="str">
        <f>'HB-Res'!H18</f>
        <v>Ask Frellesvig</v>
      </c>
    </row>
    <row r="187" spans="1:8" ht="15">
      <c r="A187" s="5" t="str">
        <f>'HB-Res'!A19</f>
        <v>HB-15</v>
      </c>
      <c r="B187" s="9" t="str">
        <f>'HB-Res'!B19</f>
        <v>Torben Vogt</v>
      </c>
      <c r="C187" s="5" t="str">
        <f>'HB-Res'!C19</f>
        <v>-</v>
      </c>
      <c r="D187" s="9" t="str">
        <f>'HB-Res'!D19</f>
        <v>Rasmus Krog Pedersen</v>
      </c>
      <c r="E187" s="9" t="str">
        <f>'HB-Res'!E19</f>
        <v>11/6 9/11 12/14 6/11</v>
      </c>
      <c r="F187" s="9" t="str">
        <f>'HB-Res'!F19</f>
        <v>Rasmus Krog Pedersen</v>
      </c>
      <c r="G187" s="9">
        <f>'HB-Res'!G19</f>
        <v>0</v>
      </c>
      <c r="H187" s="9" t="str">
        <f>'HB-Res'!H19</f>
        <v>Torben Vogt</v>
      </c>
    </row>
    <row r="188" spans="1:8" ht="15">
      <c r="A188" s="5" t="str">
        <f>'HB-Res'!A20</f>
        <v>HB-16</v>
      </c>
      <c r="B188" s="9" t="str">
        <f>'HB-Res'!B20</f>
        <v>Simon Wager</v>
      </c>
      <c r="C188" s="5" t="str">
        <f>'HB-Res'!C20</f>
        <v>-</v>
      </c>
      <c r="D188" s="9" t="str">
        <f>'HB-Res'!D20</f>
        <v>Ask Frellesvig</v>
      </c>
      <c r="E188" s="9" t="str">
        <f>'HB-Res'!E20</f>
        <v>5/11 14/16 3/11</v>
      </c>
      <c r="F188" s="9" t="str">
        <f>'HB-Res'!F20</f>
        <v>Ask Frellesvig</v>
      </c>
      <c r="G188" s="9">
        <f>'HB-Res'!G20</f>
        <v>0</v>
      </c>
      <c r="H188" s="9" t="str">
        <f>'HB-Res'!H20</f>
        <v>Simon Wager</v>
      </c>
    </row>
    <row r="189" spans="1:8" ht="15">
      <c r="A189" s="5" t="str">
        <f>'HB-Res'!A21</f>
        <v>HB-17</v>
      </c>
      <c r="B189" s="9" t="str">
        <f>'HB-Res'!B21</f>
        <v>Lars Sletten</v>
      </c>
      <c r="C189" s="5" t="str">
        <f>'HB-Res'!C21</f>
        <v>-</v>
      </c>
      <c r="D189" s="9" t="str">
        <f>'HB-Res'!D21</f>
        <v>Jens Løppenthein</v>
      </c>
      <c r="E189" s="9" t="str">
        <f>'HB-Res'!E21</f>
        <v>5/11 11/8 6/11 7/11</v>
      </c>
      <c r="F189" s="9" t="str">
        <f>'HB-Res'!F21</f>
        <v>Jens Løppenthein</v>
      </c>
      <c r="G189" s="9">
        <f>'HB-Res'!G21</f>
        <v>0</v>
      </c>
      <c r="H189" s="9" t="str">
        <f>'HB-Res'!H21</f>
        <v>Lars Sletten</v>
      </c>
    </row>
    <row r="190" spans="1:8" ht="15">
      <c r="A190" s="5" t="str">
        <f>'HB-Res'!A22</f>
        <v>HB-18</v>
      </c>
      <c r="B190" s="9" t="str">
        <f>'HB-Res'!B22</f>
        <v>Jacob Madsen</v>
      </c>
      <c r="C190" s="5" t="str">
        <f>'HB-Res'!C22</f>
        <v>-</v>
      </c>
      <c r="D190" s="9" t="str">
        <f>'HB-Res'!D22</f>
        <v>Flemming Petersen</v>
      </c>
      <c r="E190" s="9" t="str">
        <f>'HB-Res'!E22</f>
        <v>8/11 8/11 11/13</v>
      </c>
      <c r="F190" s="9" t="str">
        <f>'HB-Res'!F22</f>
        <v>Flemming Petersen</v>
      </c>
      <c r="G190" s="9">
        <f>'HB-Res'!G22</f>
        <v>0</v>
      </c>
      <c r="H190" s="9" t="str">
        <f>'HB-Res'!H22</f>
        <v>Jacob Madsen</v>
      </c>
    </row>
    <row r="191" spans="1:8" ht="15">
      <c r="A191" s="5" t="str">
        <f>'HB-Res'!A23</f>
        <v>HB-19</v>
      </c>
      <c r="B191" s="9" t="str">
        <f>'HB-Res'!B23</f>
        <v>Jens Løppenthein</v>
      </c>
      <c r="C191" s="5" t="str">
        <f>'HB-Res'!C23</f>
        <v>-</v>
      </c>
      <c r="D191" s="9" t="str">
        <f>'HB-Res'!D23</f>
        <v>Flemming Petersen</v>
      </c>
      <c r="E191" s="9" t="str">
        <f>'HB-Res'!E23</f>
        <v>3/11 10/12 6/11</v>
      </c>
      <c r="F191" s="9" t="str">
        <f>'HB-Res'!F23</f>
        <v>Flemming Petersen</v>
      </c>
      <c r="G191" s="9">
        <f>'HB-Res'!G23</f>
        <v>0</v>
      </c>
      <c r="H191" s="9" t="str">
        <f>'HB-Res'!H23</f>
        <v>Jens Løppenthein</v>
      </c>
    </row>
    <row r="192" spans="1:8" ht="15">
      <c r="A192" s="5" t="str">
        <f>'HB-Res'!A24</f>
        <v>HB-20</v>
      </c>
      <c r="B192" s="9" t="str">
        <f>'HB-Res'!B24</f>
        <v>Lars Sletten</v>
      </c>
      <c r="C192" s="5" t="str">
        <f>'HB-Res'!C24</f>
        <v>-</v>
      </c>
      <c r="D192" s="9" t="str">
        <f>'HB-Res'!D24</f>
        <v>Jacob Madsen</v>
      </c>
      <c r="E192" s="9" t="str">
        <f>'HB-Res'!E24</f>
        <v>8/11 9/11 11/6 11/7 5/11</v>
      </c>
      <c r="F192" s="9" t="str">
        <f>'HB-Res'!F24</f>
        <v>Jacob Madsen</v>
      </c>
      <c r="G192" s="9">
        <f>'HB-Res'!G24</f>
        <v>0</v>
      </c>
      <c r="H192" s="9" t="str">
        <f>'HB-Res'!H24</f>
        <v>Lars Sletten</v>
      </c>
    </row>
    <row r="193" spans="1:8" ht="15">
      <c r="A193" s="5" t="str">
        <f>'HB-Res'!A25</f>
        <v>HB-21</v>
      </c>
      <c r="B193" s="9" t="str">
        <f>'HB-Res'!B25</f>
        <v>Bye</v>
      </c>
      <c r="C193" s="5" t="str">
        <f>'HB-Res'!C25</f>
        <v>-</v>
      </c>
      <c r="D193" s="9" t="str">
        <f>'HB-Res'!D25</f>
        <v>Bye</v>
      </c>
      <c r="E193" s="9" t="str">
        <f>'HB-Res'!E25</f>
        <v>Bane ? / Kl. ??:??</v>
      </c>
      <c r="F193" s="9" t="e">
        <f>'HB-Res'!F25</f>
        <v>#REF!</v>
      </c>
      <c r="G193" s="9">
        <f>'HB-Res'!G25</f>
        <v>0</v>
      </c>
      <c r="H193" s="9" t="e">
        <f>'HB-Res'!H25</f>
        <v>#REF!</v>
      </c>
    </row>
    <row r="194" spans="1:8" ht="15">
      <c r="A194" s="5" t="str">
        <f>'HB-Res'!A26</f>
        <v>HB-22</v>
      </c>
      <c r="B194" s="9" t="str">
        <f>'HB-Res'!B26</f>
        <v>Bye</v>
      </c>
      <c r="C194" s="5" t="str">
        <f>'HB-Res'!C26</f>
        <v>-</v>
      </c>
      <c r="D194" s="9" t="str">
        <f>'HB-Res'!D26</f>
        <v>Bye</v>
      </c>
      <c r="E194" s="9" t="str">
        <f>'HB-Res'!E26</f>
        <v>Bane ? / Kl. ??:??</v>
      </c>
      <c r="F194" s="9" t="e">
        <f>'HB-Res'!F26</f>
        <v>#REF!</v>
      </c>
      <c r="G194" s="9">
        <f>'HB-Res'!G26</f>
        <v>0</v>
      </c>
      <c r="H194" s="9" t="e">
        <f>'HB-Res'!H26</f>
        <v>#REF!</v>
      </c>
    </row>
    <row r="195" spans="1:8" ht="15">
      <c r="A195" s="5" t="str">
        <f>'HB-Res'!A27</f>
        <v>HB-23</v>
      </c>
      <c r="B195" s="9" t="str">
        <f>'HB-Res'!B27</f>
        <v>Bye</v>
      </c>
      <c r="C195" s="5" t="str">
        <f>'HB-Res'!C27</f>
        <v>-</v>
      </c>
      <c r="D195" s="9" t="str">
        <f>'HB-Res'!D27</f>
        <v>Bye</v>
      </c>
      <c r="E195" s="9" t="str">
        <f>'HB-Res'!E27</f>
        <v>Bane ? / Kl. ??:??</v>
      </c>
      <c r="F195" s="9" t="e">
        <f>'HB-Res'!F27</f>
        <v>#REF!</v>
      </c>
      <c r="G195" s="9">
        <f>'HB-Res'!G27</f>
        <v>0</v>
      </c>
      <c r="H195" s="9" t="e">
        <f>'HB-Res'!H27</f>
        <v>#REF!</v>
      </c>
    </row>
    <row r="196" spans="1:8" ht="15">
      <c r="A196" s="5" t="str">
        <f>'HB-Res'!A28</f>
        <v>HB-24</v>
      </c>
      <c r="B196" s="9" t="str">
        <f>'HB-Res'!B28</f>
        <v>Bye</v>
      </c>
      <c r="C196" s="5" t="str">
        <f>'HB-Res'!C28</f>
        <v>-</v>
      </c>
      <c r="D196" s="9" t="str">
        <f>'HB-Res'!D28</f>
        <v>Bye</v>
      </c>
      <c r="E196" s="9" t="str">
        <f>'HB-Res'!E28</f>
        <v>Bane ? / Kl. ??:??</v>
      </c>
      <c r="F196" s="9" t="e">
        <f>'HB-Res'!F28</f>
        <v>#REF!</v>
      </c>
      <c r="G196" s="9">
        <f>'HB-Res'!G28</f>
        <v>0</v>
      </c>
      <c r="H196" s="9" t="e">
        <f>'HB-Res'!H28</f>
        <v>#REF!</v>
      </c>
    </row>
    <row r="197" spans="1:8" ht="15">
      <c r="A197" s="5" t="str">
        <f>'HB-Res'!A29</f>
        <v>HB-25</v>
      </c>
      <c r="B197" s="9" t="e">
        <f>'HB-Res'!B29</f>
        <v>#REF!</v>
      </c>
      <c r="C197" s="5" t="str">
        <f>'HB-Res'!C29</f>
        <v>-</v>
      </c>
      <c r="D197" s="9" t="e">
        <f>'HB-Res'!D29</f>
        <v>#REF!</v>
      </c>
      <c r="E197" s="9" t="str">
        <f>'HB-Res'!E29</f>
        <v>Bane ? / Kl. ??:??</v>
      </c>
      <c r="F197" s="9" t="e">
        <f>'HB-Res'!F29</f>
        <v>#REF!</v>
      </c>
      <c r="G197" s="9">
        <f>'HB-Res'!G29</f>
        <v>0</v>
      </c>
      <c r="H197" s="9" t="e">
        <f>'HB-Res'!H29</f>
        <v>#REF!</v>
      </c>
    </row>
    <row r="198" spans="1:8" ht="15">
      <c r="A198" s="5" t="str">
        <f>'HB-Res'!A30</f>
        <v>HB-26</v>
      </c>
      <c r="B198" s="9" t="e">
        <f>'HB-Res'!B30</f>
        <v>#REF!</v>
      </c>
      <c r="C198" s="5" t="str">
        <f>'HB-Res'!C30</f>
        <v>-</v>
      </c>
      <c r="D198" s="9" t="e">
        <f>'HB-Res'!D30</f>
        <v>#REF!</v>
      </c>
      <c r="E198" s="9" t="str">
        <f>'HB-Res'!E30</f>
        <v>Bane ? / Kl. ??:??</v>
      </c>
      <c r="F198" s="9" t="e">
        <f>'HB-Res'!F30</f>
        <v>#REF!</v>
      </c>
      <c r="G198" s="9">
        <f>'HB-Res'!G30</f>
        <v>0</v>
      </c>
      <c r="H198" s="9" t="e">
        <f>'HB-Res'!H30</f>
        <v>#REF!</v>
      </c>
    </row>
    <row r="199" spans="1:8" ht="15">
      <c r="A199" s="5" t="str">
        <f>'HB-Res'!A31</f>
        <v>HB-27</v>
      </c>
      <c r="B199" s="9" t="e">
        <f>'HB-Res'!B31</f>
        <v>#REF!</v>
      </c>
      <c r="C199" s="5" t="str">
        <f>'HB-Res'!C31</f>
        <v>-</v>
      </c>
      <c r="D199" s="9" t="e">
        <f>'HB-Res'!D31</f>
        <v>#REF!</v>
      </c>
      <c r="E199" s="9" t="str">
        <f>'HB-Res'!E31</f>
        <v>Bane ? / Kl. ??:??</v>
      </c>
      <c r="F199" s="9" t="e">
        <f>'HB-Res'!F31</f>
        <v>#REF!</v>
      </c>
      <c r="G199" s="9">
        <f>'HB-Res'!G31</f>
        <v>0</v>
      </c>
      <c r="H199" s="9" t="e">
        <f>'HB-Res'!H31</f>
        <v>#REF!</v>
      </c>
    </row>
    <row r="200" spans="1:8" ht="15">
      <c r="A200" s="5" t="str">
        <f>'HB-Res'!A32</f>
        <v>HB-28</v>
      </c>
      <c r="B200" s="9" t="e">
        <f>'HB-Res'!B32</f>
        <v>#REF!</v>
      </c>
      <c r="C200" s="5" t="str">
        <f>'HB-Res'!C32</f>
        <v>-</v>
      </c>
      <c r="D200" s="9" t="e">
        <f>'HB-Res'!D32</f>
        <v>#REF!</v>
      </c>
      <c r="E200" s="9" t="str">
        <f>'HB-Res'!E32</f>
        <v>Bane ? / Kl. ??:??</v>
      </c>
      <c r="F200" s="9" t="e">
        <f>'HB-Res'!F32</f>
        <v>#REF!</v>
      </c>
      <c r="G200" s="9">
        <f>'HB-Res'!G32</f>
        <v>0</v>
      </c>
      <c r="H200" s="9" t="e">
        <f>'HB-Res'!H32</f>
        <v>#REF!</v>
      </c>
    </row>
    <row r="201" spans="1:8" ht="15">
      <c r="A201" s="5" t="str">
        <f>'HB-Res'!A33</f>
        <v>HB-29</v>
      </c>
      <c r="B201" s="9" t="e">
        <f>'HB-Res'!B33</f>
        <v>#REF!</v>
      </c>
      <c r="C201" s="5" t="str">
        <f>'HB-Res'!C33</f>
        <v>-</v>
      </c>
      <c r="D201" s="9" t="e">
        <f>'HB-Res'!D33</f>
        <v>#REF!</v>
      </c>
      <c r="E201" s="9" t="str">
        <f>'HB-Res'!E33</f>
        <v>Bane ? / Kl. ??:??</v>
      </c>
      <c r="F201" s="9" t="e">
        <f>'HB-Res'!F33</f>
        <v>#REF!</v>
      </c>
      <c r="G201" s="9">
        <f>'HB-Res'!G33</f>
        <v>0</v>
      </c>
      <c r="H201" s="9" t="e">
        <f>'HB-Res'!H33</f>
        <v>#REF!</v>
      </c>
    </row>
    <row r="202" spans="1:8" ht="15">
      <c r="A202" s="5" t="str">
        <f>'HB-Res'!A34</f>
        <v>HB-30</v>
      </c>
      <c r="B202" s="9" t="e">
        <f>'HB-Res'!B34</f>
        <v>#REF!</v>
      </c>
      <c r="C202" s="5" t="str">
        <f>'HB-Res'!C34</f>
        <v>-</v>
      </c>
      <c r="D202" s="9" t="e">
        <f>'HB-Res'!D34</f>
        <v>#REF!</v>
      </c>
      <c r="E202" s="9" t="str">
        <f>'HB-Res'!E34</f>
        <v>Bane ? / Kl. ??:??</v>
      </c>
      <c r="F202" s="9" t="e">
        <f>'HB-Res'!F34</f>
        <v>#REF!</v>
      </c>
      <c r="G202" s="9">
        <f>'HB-Res'!G34</f>
        <v>0</v>
      </c>
      <c r="H202" s="9" t="e">
        <f>'HB-Res'!H34</f>
        <v>#REF!</v>
      </c>
    </row>
    <row r="203" spans="1:8" ht="15">
      <c r="A203" s="5" t="str">
        <f>'HB-Res'!A35</f>
        <v>HB-31</v>
      </c>
      <c r="B203" s="9" t="e">
        <f>'HB-Res'!B35</f>
        <v>#REF!</v>
      </c>
      <c r="C203" s="5" t="str">
        <f>'HB-Res'!C35</f>
        <v>-</v>
      </c>
      <c r="D203" s="9" t="e">
        <f>'HB-Res'!D35</f>
        <v>#REF!</v>
      </c>
      <c r="E203" s="9" t="str">
        <f>'HB-Res'!E35</f>
        <v>Bane ? / Kl. ??:??</v>
      </c>
      <c r="F203" s="9" t="e">
        <f>'HB-Res'!F35</f>
        <v>#REF!</v>
      </c>
      <c r="G203" s="9">
        <f>'HB-Res'!G35</f>
        <v>0</v>
      </c>
      <c r="H203" s="9" t="e">
        <f>'HB-Res'!H35</f>
        <v>#REF!</v>
      </c>
    </row>
    <row r="204" spans="1:8" ht="15">
      <c r="A204" s="5" t="str">
        <f>'HB-Res'!A36</f>
        <v>HB-32</v>
      </c>
      <c r="B204" s="9" t="e">
        <f>'HB-Res'!B36</f>
        <v>#REF!</v>
      </c>
      <c r="C204" s="5" t="str">
        <f>'HB-Res'!C36</f>
        <v>-</v>
      </c>
      <c r="D204" s="9" t="e">
        <f>'HB-Res'!D36</f>
        <v>#REF!</v>
      </c>
      <c r="E204" s="9" t="str">
        <f>'HB-Res'!E36</f>
        <v>Bane ? / Kl. ??:??</v>
      </c>
      <c r="F204" s="9" t="e">
        <f>'HB-Res'!F36</f>
        <v>#REF!</v>
      </c>
      <c r="G204" s="9">
        <f>'HB-Res'!G36</f>
        <v>0</v>
      </c>
      <c r="H204" s="9" t="e">
        <f>'HB-Res'!H36</f>
        <v>#REF!</v>
      </c>
    </row>
    <row r="205" spans="1:8" ht="15">
      <c r="A205" s="5" t="s">
        <v>241</v>
      </c>
      <c r="B205" s="8"/>
      <c r="C205" s="13"/>
      <c r="D205" s="8"/>
      <c r="E205" s="8"/>
      <c r="F205" s="8"/>
      <c r="G205" s="8"/>
      <c r="H205" s="8"/>
    </row>
    <row r="206" spans="1:8" ht="15">
      <c r="A206" s="5"/>
      <c r="B206" s="8"/>
      <c r="C206" s="13"/>
      <c r="D206" s="8"/>
      <c r="E206" s="8"/>
      <c r="F206" s="8"/>
      <c r="G206" s="8"/>
      <c r="H206" s="12"/>
    </row>
    <row r="207" spans="1:8" ht="15">
      <c r="A207" s="5" t="str">
        <f>'HC-Res'!A5</f>
        <v>HC-01</v>
      </c>
      <c r="B207" s="9" t="str">
        <f>'HC-Res'!B5</f>
        <v>Jan Demant</v>
      </c>
      <c r="C207" s="5" t="str">
        <f>'HC-Res'!C5</f>
        <v>-</v>
      </c>
      <c r="D207" s="9" t="str">
        <f>'HC-Res'!D5</f>
        <v>Bye</v>
      </c>
      <c r="E207" s="5" t="str">
        <f>'HC-Res'!E5</f>
        <v>11/0 11/0 11/0</v>
      </c>
      <c r="F207" s="9" t="str">
        <f>'HC-Res'!F5</f>
        <v>Jan Demant</v>
      </c>
      <c r="G207" s="5">
        <f>'HC-Res'!G5</f>
        <v>0</v>
      </c>
      <c r="H207" s="9" t="str">
        <f>'HC-Res'!H5</f>
        <v>Bye</v>
      </c>
    </row>
    <row r="208" spans="1:8" ht="15">
      <c r="A208" s="5" t="str">
        <f>'HC-Res'!A6</f>
        <v>HC-02</v>
      </c>
      <c r="B208" s="9" t="str">
        <f>'HC-Res'!B6</f>
        <v>Bye</v>
      </c>
      <c r="C208" s="5" t="str">
        <f>'HC-Res'!C6</f>
        <v>-</v>
      </c>
      <c r="D208" s="9" t="str">
        <f>'HC-Res'!D6</f>
        <v>Casper Kendra</v>
      </c>
      <c r="E208" s="5" t="str">
        <f>'HC-Res'!E6</f>
        <v>0/11 0/11 0/11</v>
      </c>
      <c r="F208" s="9" t="str">
        <f>'HC-Res'!F6</f>
        <v>Casper Kendra</v>
      </c>
      <c r="G208" s="5">
        <f>'HC-Res'!G6</f>
        <v>0</v>
      </c>
      <c r="H208" s="9" t="str">
        <f>'HC-Res'!H6</f>
        <v>Bye</v>
      </c>
    </row>
    <row r="209" spans="1:8" ht="15">
      <c r="A209" s="5" t="str">
        <f>'HC-Res'!A7</f>
        <v>HC-03</v>
      </c>
      <c r="B209" s="9" t="str">
        <f>'HC-Res'!B7</f>
        <v>Bye</v>
      </c>
      <c r="C209" s="5" t="str">
        <f>'HC-Res'!C7</f>
        <v>-</v>
      </c>
      <c r="D209" s="9" t="str">
        <f>'HC-Res'!D7</f>
        <v>Emil Vogt</v>
      </c>
      <c r="E209" s="5" t="str">
        <f>'HC-Res'!E7</f>
        <v>0/11 0/11 0/11</v>
      </c>
      <c r="F209" s="9" t="str">
        <f>'HC-Res'!F7</f>
        <v>Emil Vogt</v>
      </c>
      <c r="G209" s="5">
        <f>'HC-Res'!G7</f>
        <v>0</v>
      </c>
      <c r="H209" s="9" t="str">
        <f>'HC-Res'!H7</f>
        <v>Bye</v>
      </c>
    </row>
    <row r="210" spans="1:8" ht="15">
      <c r="A210" s="5" t="str">
        <f>'HC-Res'!A8</f>
        <v>HC-04</v>
      </c>
      <c r="B210" s="9" t="str">
        <f>'HC-Res'!B8</f>
        <v>Bye</v>
      </c>
      <c r="C210" s="5" t="str">
        <f>'HC-Res'!C8</f>
        <v>-</v>
      </c>
      <c r="D210" s="9" t="str">
        <f>'HC-Res'!D8</f>
        <v>Tommy Møllenberg</v>
      </c>
      <c r="E210" s="5" t="str">
        <f>'HC-Res'!E8</f>
        <v>0/11 0/11 0/11</v>
      </c>
      <c r="F210" s="9" t="str">
        <f>'HC-Res'!F8</f>
        <v>Tommy Møllenberg</v>
      </c>
      <c r="G210" s="5">
        <f>'HC-Res'!G8</f>
        <v>0</v>
      </c>
      <c r="H210" s="9" t="str">
        <f>'HC-Res'!H8</f>
        <v>Bye</v>
      </c>
    </row>
    <row r="211" spans="1:8" ht="15">
      <c r="A211" s="5" t="str">
        <f>'HC-Res'!A9</f>
        <v>HC-05</v>
      </c>
      <c r="B211" s="9" t="str">
        <f>'HC-Res'!B9</f>
        <v>Marko Fillipovic</v>
      </c>
      <c r="C211" s="5" t="str">
        <f>'HC-Res'!C9</f>
        <v>-</v>
      </c>
      <c r="D211" s="9" t="str">
        <f>'HC-Res'!D9</f>
        <v>Bye</v>
      </c>
      <c r="E211" s="5" t="str">
        <f>'HC-Res'!E9</f>
        <v>11/0 11/0 11/0</v>
      </c>
      <c r="F211" s="9" t="str">
        <f>'HC-Res'!F9</f>
        <v>Marko Fillipovic</v>
      </c>
      <c r="G211" s="5">
        <f>'HC-Res'!G9</f>
        <v>0</v>
      </c>
      <c r="H211" s="9" t="str">
        <f>'HC-Res'!H9</f>
        <v>Bye</v>
      </c>
    </row>
    <row r="212" spans="1:8" ht="15">
      <c r="A212" s="5" t="str">
        <f>'HC-Res'!A10</f>
        <v>HC-06</v>
      </c>
      <c r="B212" s="9" t="str">
        <f>'HC-Res'!B10</f>
        <v>Bye</v>
      </c>
      <c r="C212" s="5" t="str">
        <f>'HC-Res'!C10</f>
        <v>-</v>
      </c>
      <c r="D212" s="9" t="str">
        <f>'HC-Res'!D10</f>
        <v>Peter Christoffersen</v>
      </c>
      <c r="E212" s="5" t="str">
        <f>'HC-Res'!E10</f>
        <v>0/11 0/11 0/11</v>
      </c>
      <c r="F212" s="9" t="str">
        <f>'HC-Res'!F10</f>
        <v>Peter Christoffersen</v>
      </c>
      <c r="G212" s="5">
        <f>'HC-Res'!G10</f>
        <v>0</v>
      </c>
      <c r="H212" s="9" t="str">
        <f>'HC-Res'!H10</f>
        <v>Bye</v>
      </c>
    </row>
    <row r="213" spans="1:8" ht="15">
      <c r="A213" s="5" t="str">
        <f>'HC-Res'!A11</f>
        <v>HC-07</v>
      </c>
      <c r="B213" s="9" t="str">
        <f>'HC-Res'!B11</f>
        <v>Kasper Bertelsen</v>
      </c>
      <c r="C213" s="5" t="str">
        <f>'HC-Res'!C11</f>
        <v>-</v>
      </c>
      <c r="D213" s="9" t="str">
        <f>'HC-Res'!D11</f>
        <v>Bye</v>
      </c>
      <c r="E213" s="5" t="str">
        <f>'HC-Res'!E11</f>
        <v>11/0 11/0 11/0</v>
      </c>
      <c r="F213" s="9" t="str">
        <f>'HC-Res'!F11</f>
        <v>Kasper Bertelsen</v>
      </c>
      <c r="G213" s="5">
        <f>'HC-Res'!G11</f>
        <v>0</v>
      </c>
      <c r="H213" s="9" t="str">
        <f>'HC-Res'!H11</f>
        <v>Bye</v>
      </c>
    </row>
    <row r="214" spans="1:8" ht="15">
      <c r="A214" s="5" t="str">
        <f>'HC-Res'!A12</f>
        <v>HC-08</v>
      </c>
      <c r="B214" s="9" t="str">
        <f>'HC-Res'!B12</f>
        <v>Bye</v>
      </c>
      <c r="C214" s="5" t="str">
        <f>'HC-Res'!C12</f>
        <v>-</v>
      </c>
      <c r="D214" s="9" t="str">
        <f>'HC-Res'!D12</f>
        <v>Rasmus Trøst</v>
      </c>
      <c r="E214" s="5" t="str">
        <f>'HC-Res'!E12</f>
        <v>0/11 0/11 0/11</v>
      </c>
      <c r="F214" s="9" t="str">
        <f>'HC-Res'!F12</f>
        <v>Rasmus Trøst</v>
      </c>
      <c r="G214" s="5">
        <f>'HC-Res'!G12</f>
        <v>0</v>
      </c>
      <c r="H214" s="9" t="str">
        <f>'HC-Res'!H12</f>
        <v>Bye</v>
      </c>
    </row>
    <row r="215" spans="1:8" ht="15">
      <c r="A215" s="5" t="str">
        <f>'HC-Res'!A13</f>
        <v>HC-09</v>
      </c>
      <c r="B215" s="9" t="str">
        <f>'HC-Res'!B13</f>
        <v>Jan Demant</v>
      </c>
      <c r="C215" s="5" t="str">
        <f>'HC-Res'!C13</f>
        <v>-</v>
      </c>
      <c r="D215" s="9" t="str">
        <f>'HC-Res'!D13</f>
        <v>Casper Kendra</v>
      </c>
      <c r="E215" s="5" t="str">
        <f>'HC-Res'!E13</f>
        <v>11/8 11/9 2/11 5/11 11/8</v>
      </c>
      <c r="F215" s="9" t="str">
        <f>'HC-Res'!F13</f>
        <v>Jan Demant</v>
      </c>
      <c r="G215" s="5">
        <f>'HC-Res'!G13</f>
        <v>0</v>
      </c>
      <c r="H215" s="9" t="str">
        <f>'HC-Res'!H13</f>
        <v>Casper Kendra</v>
      </c>
    </row>
    <row r="216" spans="1:8" ht="15">
      <c r="A216" s="5" t="str">
        <f>'HC-Res'!A14</f>
        <v>HC-10</v>
      </c>
      <c r="B216" s="9" t="str">
        <f>'HC-Res'!B14</f>
        <v>Emil Vogt</v>
      </c>
      <c r="C216" s="5" t="str">
        <f>'HC-Res'!C14</f>
        <v>-</v>
      </c>
      <c r="D216" s="9" t="str">
        <f>'HC-Res'!D14</f>
        <v>Tommy Møllenberg</v>
      </c>
      <c r="E216" s="5" t="str">
        <f>'HC-Res'!E14</f>
        <v>13/11 11/6 11/5</v>
      </c>
      <c r="F216" s="9" t="str">
        <f>'HC-Res'!F14</f>
        <v>Emil Vogt</v>
      </c>
      <c r="G216" s="5">
        <f>'HC-Res'!G14</f>
        <v>0</v>
      </c>
      <c r="H216" s="9" t="str">
        <f>'HC-Res'!H14</f>
        <v>Tommy Møllenberg</v>
      </c>
    </row>
    <row r="217" spans="1:8" ht="15">
      <c r="A217" s="5" t="str">
        <f>'HC-Res'!A15</f>
        <v>HC-11</v>
      </c>
      <c r="B217" s="9" t="str">
        <f>'HC-Res'!B15</f>
        <v>Marko Fillipovic</v>
      </c>
      <c r="C217" s="5" t="str">
        <f>'HC-Res'!C15</f>
        <v>-</v>
      </c>
      <c r="D217" s="9" t="str">
        <f>'HC-Res'!D15</f>
        <v>Peter Christoffersen</v>
      </c>
      <c r="E217" s="5" t="str">
        <f>'HC-Res'!E15</f>
        <v>11/7 11/8 8/11 11/3</v>
      </c>
      <c r="F217" s="9" t="str">
        <f>'HC-Res'!F15</f>
        <v>Marko Fillipovic</v>
      </c>
      <c r="G217" s="5">
        <f>'HC-Res'!G15</f>
        <v>0</v>
      </c>
      <c r="H217" s="9" t="str">
        <f>'HC-Res'!H15</f>
        <v>Peter Christoffersen</v>
      </c>
    </row>
    <row r="218" spans="1:8" ht="15">
      <c r="A218" s="5" t="str">
        <f>'HC-Res'!A16</f>
        <v>HC-12</v>
      </c>
      <c r="B218" s="9" t="str">
        <f>'HC-Res'!B16</f>
        <v>Kasper Bertelsen</v>
      </c>
      <c r="C218" s="5" t="str">
        <f>'HC-Res'!C16</f>
        <v>-</v>
      </c>
      <c r="D218" s="9" t="str">
        <f>'HC-Res'!D16</f>
        <v>Rasmus Trøst</v>
      </c>
      <c r="E218" s="5" t="str">
        <f>'HC-Res'!E16</f>
        <v>6/11 2/11 8/11</v>
      </c>
      <c r="F218" s="9" t="str">
        <f>'HC-Res'!F16</f>
        <v>Rasmus Trøst</v>
      </c>
      <c r="G218" s="5">
        <f>'HC-Res'!G16</f>
        <v>0</v>
      </c>
      <c r="H218" s="9" t="str">
        <f>'HC-Res'!H16</f>
        <v>Kasper Bertelsen</v>
      </c>
    </row>
    <row r="219" spans="1:8" ht="15">
      <c r="A219" s="5" t="str">
        <f>'HC-Res'!A17</f>
        <v>HC-13</v>
      </c>
      <c r="B219" s="9" t="str">
        <f>'HC-Res'!B17</f>
        <v>Jan Demant</v>
      </c>
      <c r="C219" s="5" t="str">
        <f>'HC-Res'!C17</f>
        <v>-</v>
      </c>
      <c r="D219" s="9" t="str">
        <f>'HC-Res'!D17</f>
        <v>Emil Vogt</v>
      </c>
      <c r="E219" s="5" t="str">
        <f>'HC-Res'!E17</f>
        <v>7/11 12/14 11/7 7/11</v>
      </c>
      <c r="F219" s="9" t="str">
        <f>'HC-Res'!F17</f>
        <v>Emil Vogt</v>
      </c>
      <c r="G219" s="5">
        <f>'HC-Res'!G17</f>
        <v>0</v>
      </c>
      <c r="H219" s="9" t="str">
        <f>'HC-Res'!H17</f>
        <v>Jan Demant</v>
      </c>
    </row>
    <row r="220" spans="1:8" ht="15">
      <c r="A220" s="5" t="str">
        <f>'HC-Res'!A18</f>
        <v>HC-14</v>
      </c>
      <c r="B220" s="9" t="str">
        <f>'HC-Res'!B18</f>
        <v>Marko Fillipovic</v>
      </c>
      <c r="C220" s="5" t="str">
        <f>'HC-Res'!C18</f>
        <v>-</v>
      </c>
      <c r="D220" s="9" t="str">
        <f>'HC-Res'!D18</f>
        <v>Rasmus Trøst</v>
      </c>
      <c r="E220" s="5" t="str">
        <f>'HC-Res'!E18</f>
        <v>11/6 11/8 11/3</v>
      </c>
      <c r="F220" s="9" t="str">
        <f>'HC-Res'!F18</f>
        <v>Marko Fillipovic</v>
      </c>
      <c r="G220" s="5">
        <f>'HC-Res'!G18</f>
        <v>0</v>
      </c>
      <c r="H220" s="9" t="str">
        <f>'HC-Res'!H18</f>
        <v>Rasmus Trøst</v>
      </c>
    </row>
    <row r="221" spans="1:8" ht="15">
      <c r="A221" s="5" t="str">
        <f>'HC-Res'!A19</f>
        <v>HC-15</v>
      </c>
      <c r="B221" s="9" t="str">
        <f>'HC-Res'!B19</f>
        <v>Emil Vogt</v>
      </c>
      <c r="C221" s="5" t="str">
        <f>'HC-Res'!C19</f>
        <v>-</v>
      </c>
      <c r="D221" s="9" t="str">
        <f>'HC-Res'!D19</f>
        <v>Marko Fillipovic</v>
      </c>
      <c r="E221" s="5" t="str">
        <f>'HC-Res'!E19</f>
        <v>11/7 11/5 11/7</v>
      </c>
      <c r="F221" s="9" t="str">
        <f>'HC-Res'!F19</f>
        <v>Emil Vogt</v>
      </c>
      <c r="G221" s="5">
        <f>'HC-Res'!G19</f>
        <v>0</v>
      </c>
      <c r="H221" s="9" t="str">
        <f>'HC-Res'!H19</f>
        <v>Marko Fillipovic</v>
      </c>
    </row>
    <row r="222" spans="1:8" ht="15">
      <c r="A222" s="5" t="str">
        <f>'HC-Res'!A20</f>
        <v>HC-16</v>
      </c>
      <c r="B222" s="9" t="str">
        <f>'HC-Res'!B20</f>
        <v>Jan Demant</v>
      </c>
      <c r="C222" s="5" t="str">
        <f>'HC-Res'!C20</f>
        <v>-</v>
      </c>
      <c r="D222" s="9" t="str">
        <f>'HC-Res'!D20</f>
        <v>Rasmus Trøst</v>
      </c>
      <c r="E222" s="5" t="str">
        <f>'HC-Res'!E20</f>
        <v>11/5 10/12 8/11 13/11 11/7</v>
      </c>
      <c r="F222" s="9" t="str">
        <f>'HC-Res'!F20</f>
        <v>Jan Demant</v>
      </c>
      <c r="G222" s="5">
        <f>'HC-Res'!G20</f>
        <v>0</v>
      </c>
      <c r="H222" s="9" t="str">
        <f>'HC-Res'!H20</f>
        <v>Rasmus Trøst</v>
      </c>
    </row>
    <row r="223" spans="1:8" ht="15">
      <c r="A223" s="5" t="str">
        <f>'HC-Res'!A21</f>
        <v>HC-17</v>
      </c>
      <c r="B223" s="9" t="str">
        <f>'HC-Res'!B21</f>
        <v>Casper Kendra</v>
      </c>
      <c r="C223" s="5" t="str">
        <f>'HC-Res'!C21</f>
        <v>-</v>
      </c>
      <c r="D223" s="9" t="str">
        <f>'HC-Res'!D21</f>
        <v>Tommy Møllenberg</v>
      </c>
      <c r="E223" s="5" t="str">
        <f>'HC-Res'!E21</f>
        <v>5/11 7/11 3/11</v>
      </c>
      <c r="F223" s="9" t="str">
        <f>'HC-Res'!F21</f>
        <v>Tommy Møllenberg</v>
      </c>
      <c r="G223" s="5">
        <f>'HC-Res'!G21</f>
        <v>0</v>
      </c>
      <c r="H223" s="9" t="str">
        <f>'HC-Res'!H21</f>
        <v>Casper Kendra</v>
      </c>
    </row>
    <row r="224" spans="1:8" ht="15">
      <c r="A224" s="5" t="str">
        <f>'HC-Res'!A22</f>
        <v>HC-18</v>
      </c>
      <c r="B224" s="9" t="str">
        <f>'HC-Res'!B22</f>
        <v>Peter Christoffersen</v>
      </c>
      <c r="C224" s="5" t="str">
        <f>'HC-Res'!C22</f>
        <v>-</v>
      </c>
      <c r="D224" s="9" t="str">
        <f>'HC-Res'!D22</f>
        <v>Kasper Bertelsen</v>
      </c>
      <c r="E224" s="5" t="str">
        <f>'HC-Res'!E22</f>
        <v>11/3 11/7 9/11 11/1</v>
      </c>
      <c r="F224" s="9" t="str">
        <f>'HC-Res'!F22</f>
        <v>Peter Christoffersen</v>
      </c>
      <c r="G224" s="5">
        <f>'HC-Res'!G22</f>
        <v>0</v>
      </c>
      <c r="H224" s="9" t="str">
        <f>'HC-Res'!H22</f>
        <v>Kasper Bertelsen</v>
      </c>
    </row>
    <row r="225" spans="1:8" ht="15">
      <c r="A225" s="5" t="str">
        <f>'HC-Res'!A23</f>
        <v>HC-19</v>
      </c>
      <c r="B225" s="9" t="str">
        <f>'HC-Res'!B23</f>
        <v>Tommy Møllenberg</v>
      </c>
      <c r="C225" s="5" t="str">
        <f>'HC-Res'!C23</f>
        <v>-</v>
      </c>
      <c r="D225" s="9" t="str">
        <f>'HC-Res'!D23</f>
        <v>Peter Christoffersen</v>
      </c>
      <c r="E225" s="5" t="str">
        <f>'HC-Res'!E23</f>
        <v>11/8 17/15 11/6</v>
      </c>
      <c r="F225" s="9" t="str">
        <f>'HC-Res'!F23</f>
        <v>Tommy Møllenberg</v>
      </c>
      <c r="G225" s="5">
        <f>'HC-Res'!G23</f>
        <v>0</v>
      </c>
      <c r="H225" s="9" t="str">
        <f>'HC-Res'!H23</f>
        <v>Peter Christoffersen</v>
      </c>
    </row>
    <row r="226" spans="1:8" ht="15">
      <c r="A226" s="5" t="str">
        <f>'HC-Res'!A24</f>
        <v>HC-20</v>
      </c>
      <c r="B226" s="9" t="str">
        <f>'HC-Res'!B24</f>
        <v>Casper Kendra</v>
      </c>
      <c r="C226" s="5" t="str">
        <f>'HC-Res'!C24</f>
        <v>-</v>
      </c>
      <c r="D226" s="9" t="str">
        <f>'HC-Res'!D24</f>
        <v>Kasper Bertelsen</v>
      </c>
      <c r="E226" s="5" t="str">
        <f>'HC-Res'!E24</f>
        <v>11/0 11/0 11/0</v>
      </c>
      <c r="F226" s="9" t="str">
        <f>'HC-Res'!F24</f>
        <v>Casper Kendra</v>
      </c>
      <c r="G226" s="5">
        <f>'HC-Res'!G24</f>
        <v>0</v>
      </c>
      <c r="H226" s="9" t="str">
        <f>'HC-Res'!H24</f>
        <v>Kasper Bertelsen</v>
      </c>
    </row>
    <row r="227" spans="1:8" ht="15">
      <c r="A227" s="5" t="str">
        <f>'HC-Res'!A25</f>
        <v>HC-21</v>
      </c>
      <c r="B227" s="9" t="str">
        <f>'HC-Res'!B25</f>
        <v>Bye</v>
      </c>
      <c r="C227" s="5" t="str">
        <f>'HC-Res'!C25</f>
        <v>-</v>
      </c>
      <c r="D227" s="9" t="str">
        <f>'HC-Res'!D25</f>
        <v>Bye</v>
      </c>
      <c r="E227" s="5" t="str">
        <f>'HC-Res'!E25</f>
        <v>Bane ? / Kl. ??:??</v>
      </c>
      <c r="F227" s="9" t="e">
        <f>'HC-Res'!F25</f>
        <v>#REF!</v>
      </c>
      <c r="G227" s="5">
        <f>'HC-Res'!G25</f>
        <v>0</v>
      </c>
      <c r="H227" s="9" t="e">
        <f>'HC-Res'!H25</f>
        <v>#REF!</v>
      </c>
    </row>
    <row r="228" spans="1:8" ht="15">
      <c r="A228" s="5" t="str">
        <f>'HC-Res'!A26</f>
        <v>HC-22</v>
      </c>
      <c r="B228" s="9" t="str">
        <f>'HC-Res'!B26</f>
        <v>Bye</v>
      </c>
      <c r="C228" s="5" t="str">
        <f>'HC-Res'!C26</f>
        <v>-</v>
      </c>
      <c r="D228" s="9" t="str">
        <f>'HC-Res'!D26</f>
        <v>Bye</v>
      </c>
      <c r="E228" s="5" t="str">
        <f>'HC-Res'!E26</f>
        <v>Bane ? / Kl. ??:??</v>
      </c>
      <c r="F228" s="9" t="e">
        <f>'HC-Res'!F26</f>
        <v>#REF!</v>
      </c>
      <c r="G228" s="5">
        <f>'HC-Res'!G26</f>
        <v>0</v>
      </c>
      <c r="H228" s="9" t="e">
        <f>'HC-Res'!H26</f>
        <v>#REF!</v>
      </c>
    </row>
    <row r="229" spans="1:8" ht="15">
      <c r="A229" s="5" t="str">
        <f>'HC-Res'!A27</f>
        <v>HC-23</v>
      </c>
      <c r="B229" s="9" t="str">
        <f>'HC-Res'!B27</f>
        <v>Bye</v>
      </c>
      <c r="C229" s="5" t="str">
        <f>'HC-Res'!C27</f>
        <v>-</v>
      </c>
      <c r="D229" s="9" t="str">
        <f>'HC-Res'!D27</f>
        <v>Bye</v>
      </c>
      <c r="E229" s="5" t="str">
        <f>'HC-Res'!E27</f>
        <v>Bane ? / Kl. ??:??</v>
      </c>
      <c r="F229" s="9" t="e">
        <f>'HC-Res'!F27</f>
        <v>#REF!</v>
      </c>
      <c r="G229" s="5">
        <f>'HC-Res'!G27</f>
        <v>0</v>
      </c>
      <c r="H229" s="9" t="e">
        <f>'HC-Res'!H27</f>
        <v>#REF!</v>
      </c>
    </row>
    <row r="230" spans="1:8" ht="15">
      <c r="A230" s="5" t="str">
        <f>'HC-Res'!A28</f>
        <v>HC-24</v>
      </c>
      <c r="B230" s="9" t="str">
        <f>'HC-Res'!B28</f>
        <v>Bye</v>
      </c>
      <c r="C230" s="5" t="str">
        <f>'HC-Res'!C28</f>
        <v>-</v>
      </c>
      <c r="D230" s="9" t="str">
        <f>'HC-Res'!D28</f>
        <v>Bye</v>
      </c>
      <c r="E230" s="5" t="str">
        <f>'HC-Res'!E28</f>
        <v>Bane ? / Kl. ??:??</v>
      </c>
      <c r="F230" s="9" t="e">
        <f>'HC-Res'!F28</f>
        <v>#REF!</v>
      </c>
      <c r="G230" s="5">
        <f>'HC-Res'!G28</f>
        <v>0</v>
      </c>
      <c r="H230" s="9" t="e">
        <f>'HC-Res'!H28</f>
        <v>#REF!</v>
      </c>
    </row>
    <row r="231" spans="1:8" ht="15">
      <c r="A231" s="5" t="str">
        <f>'HC-Res'!A29</f>
        <v>HC-25</v>
      </c>
      <c r="B231" s="9" t="e">
        <f>'HC-Res'!B29</f>
        <v>#REF!</v>
      </c>
      <c r="C231" s="5" t="str">
        <f>'HC-Res'!C29</f>
        <v>-</v>
      </c>
      <c r="D231" s="9" t="e">
        <f>'HC-Res'!D29</f>
        <v>#REF!</v>
      </c>
      <c r="E231" s="5" t="str">
        <f>'HC-Res'!E29</f>
        <v>Bane ? / Kl. ??:??</v>
      </c>
      <c r="F231" s="9" t="e">
        <f>'HC-Res'!F29</f>
        <v>#REF!</v>
      </c>
      <c r="G231" s="5">
        <f>'HC-Res'!G29</f>
        <v>0</v>
      </c>
      <c r="H231" s="9" t="e">
        <f>'HC-Res'!H29</f>
        <v>#REF!</v>
      </c>
    </row>
    <row r="232" spans="1:8" ht="15">
      <c r="A232" s="5" t="str">
        <f>'HC-Res'!A30</f>
        <v>HC-26</v>
      </c>
      <c r="B232" s="9" t="e">
        <f>'HC-Res'!B30</f>
        <v>#REF!</v>
      </c>
      <c r="C232" s="5" t="str">
        <f>'HC-Res'!C30</f>
        <v>-</v>
      </c>
      <c r="D232" s="9" t="e">
        <f>'HC-Res'!D30</f>
        <v>#REF!</v>
      </c>
      <c r="E232" s="5" t="str">
        <f>'HC-Res'!E30</f>
        <v>Bane ? / Kl. ??:??</v>
      </c>
      <c r="F232" s="9" t="e">
        <f>'HC-Res'!F30</f>
        <v>#REF!</v>
      </c>
      <c r="G232" s="5">
        <f>'HC-Res'!G30</f>
        <v>0</v>
      </c>
      <c r="H232" s="9" t="e">
        <f>'HC-Res'!H30</f>
        <v>#REF!</v>
      </c>
    </row>
    <row r="233" spans="1:8" ht="15">
      <c r="A233" s="5" t="str">
        <f>'HC-Res'!A31</f>
        <v>HC-27</v>
      </c>
      <c r="B233" s="9" t="e">
        <f>'HC-Res'!B31</f>
        <v>#REF!</v>
      </c>
      <c r="C233" s="5" t="str">
        <f>'HC-Res'!C31</f>
        <v>-</v>
      </c>
      <c r="D233" s="9" t="e">
        <f>'HC-Res'!D31</f>
        <v>#REF!</v>
      </c>
      <c r="E233" s="5" t="str">
        <f>'HC-Res'!E31</f>
        <v>Bane ? / Kl. ??:??</v>
      </c>
      <c r="F233" s="9" t="e">
        <f>'HC-Res'!F31</f>
        <v>#REF!</v>
      </c>
      <c r="G233" s="5">
        <f>'HC-Res'!G31</f>
        <v>0</v>
      </c>
      <c r="H233" s="9" t="e">
        <f>'HC-Res'!H31</f>
        <v>#REF!</v>
      </c>
    </row>
    <row r="234" spans="1:8" ht="15">
      <c r="A234" s="5" t="str">
        <f>'HC-Res'!A32</f>
        <v>HC-28</v>
      </c>
      <c r="B234" s="9" t="e">
        <f>'HC-Res'!B32</f>
        <v>#REF!</v>
      </c>
      <c r="C234" s="5" t="str">
        <f>'HC-Res'!C32</f>
        <v>-</v>
      </c>
      <c r="D234" s="9" t="e">
        <f>'HC-Res'!D32</f>
        <v>#REF!</v>
      </c>
      <c r="E234" s="5" t="str">
        <f>'HC-Res'!E32</f>
        <v>Bane ? / Kl. ??:??</v>
      </c>
      <c r="F234" s="9" t="e">
        <f>'HC-Res'!F32</f>
        <v>#REF!</v>
      </c>
      <c r="G234" s="5">
        <f>'HC-Res'!G32</f>
        <v>0</v>
      </c>
      <c r="H234" s="9" t="e">
        <f>'HC-Res'!H32</f>
        <v>#REF!</v>
      </c>
    </row>
    <row r="235" spans="1:8" ht="15">
      <c r="A235" s="5" t="str">
        <f>'HC-Res'!A33</f>
        <v>HC-29</v>
      </c>
      <c r="B235" s="9" t="e">
        <f>'HC-Res'!B33</f>
        <v>#REF!</v>
      </c>
      <c r="C235" s="5" t="str">
        <f>'HC-Res'!C33</f>
        <v>-</v>
      </c>
      <c r="D235" s="9" t="e">
        <f>'HC-Res'!D33</f>
        <v>#REF!</v>
      </c>
      <c r="E235" s="5" t="str">
        <f>'HC-Res'!E33</f>
        <v>Bane ? / Kl. ??:??</v>
      </c>
      <c r="F235" s="9" t="e">
        <f>'HC-Res'!F33</f>
        <v>#REF!</v>
      </c>
      <c r="G235" s="5">
        <f>'HC-Res'!G33</f>
        <v>0</v>
      </c>
      <c r="H235" s="9" t="e">
        <f>'HC-Res'!H33</f>
        <v>#REF!</v>
      </c>
    </row>
    <row r="236" spans="1:8" ht="15">
      <c r="A236" s="5" t="str">
        <f>'HC-Res'!A34</f>
        <v>HC-30</v>
      </c>
      <c r="B236" s="9" t="e">
        <f>'HC-Res'!B34</f>
        <v>#REF!</v>
      </c>
      <c r="C236" s="5" t="str">
        <f>'HC-Res'!C34</f>
        <v>-</v>
      </c>
      <c r="D236" s="9" t="e">
        <f>'HC-Res'!D34</f>
        <v>#REF!</v>
      </c>
      <c r="E236" s="5" t="str">
        <f>'HC-Res'!E34</f>
        <v>Bane ? / Kl. ??:??</v>
      </c>
      <c r="F236" s="9" t="e">
        <f>'HC-Res'!F34</f>
        <v>#REF!</v>
      </c>
      <c r="G236" s="5">
        <f>'HC-Res'!G34</f>
        <v>0</v>
      </c>
      <c r="H236" s="9" t="e">
        <f>'HC-Res'!H34</f>
        <v>#REF!</v>
      </c>
    </row>
    <row r="237" spans="1:8" ht="15">
      <c r="A237" s="5" t="str">
        <f>'HC-Res'!A35</f>
        <v>HC-31</v>
      </c>
      <c r="B237" s="9" t="e">
        <f>'HC-Res'!B35</f>
        <v>#REF!</v>
      </c>
      <c r="C237" s="5" t="str">
        <f>'HC-Res'!C35</f>
        <v>-</v>
      </c>
      <c r="D237" s="9" t="e">
        <f>'HC-Res'!D35</f>
        <v>#REF!</v>
      </c>
      <c r="E237" s="5" t="str">
        <f>'HC-Res'!E35</f>
        <v>Bane ? / Kl. ??:??</v>
      </c>
      <c r="F237" s="9" t="e">
        <f>'HC-Res'!F35</f>
        <v>#REF!</v>
      </c>
      <c r="G237" s="5">
        <f>'HC-Res'!G35</f>
        <v>0</v>
      </c>
      <c r="H237" s="9" t="e">
        <f>'HC-Res'!H35</f>
        <v>#REF!</v>
      </c>
    </row>
    <row r="238" spans="1:8" ht="15">
      <c r="A238" s="5" t="str">
        <f>'HC-Res'!A36</f>
        <v>HC-32</v>
      </c>
      <c r="B238" s="9" t="e">
        <f>'HC-Res'!B36</f>
        <v>#REF!</v>
      </c>
      <c r="C238" s="5" t="str">
        <f>'HC-Res'!C36</f>
        <v>-</v>
      </c>
      <c r="D238" s="9" t="e">
        <f>'HC-Res'!D36</f>
        <v>#REF!</v>
      </c>
      <c r="E238" s="5" t="str">
        <f>'HC-Res'!E36</f>
        <v>Bane ? / Kl. ??:??</v>
      </c>
      <c r="F238" s="9" t="e">
        <f>'HC-Res'!F36</f>
        <v>#REF!</v>
      </c>
      <c r="G238" s="5">
        <f>'HC-Res'!G36</f>
        <v>0</v>
      </c>
      <c r="H238" s="9" t="e">
        <f>'HC-Res'!H36</f>
        <v>#REF!</v>
      </c>
    </row>
    <row r="239" spans="1:8" ht="15">
      <c r="A239" s="5" t="s">
        <v>242</v>
      </c>
      <c r="B239" s="9"/>
      <c r="C239" s="5"/>
      <c r="D239" s="9"/>
      <c r="E239" s="9"/>
      <c r="F239" s="9"/>
      <c r="G239" s="9"/>
      <c r="H239" s="9"/>
    </row>
    <row r="240" spans="1:8" ht="15">
      <c r="A240" s="13"/>
      <c r="B240" s="8"/>
      <c r="C240" s="13"/>
      <c r="D240" s="8"/>
      <c r="E240" s="8"/>
      <c r="F240" s="8"/>
      <c r="G240" s="8"/>
      <c r="H240" s="8"/>
    </row>
    <row r="241" spans="1:8" ht="15">
      <c r="A241" s="5" t="str">
        <f>'HD-Res'!A5</f>
        <v>HD-01</v>
      </c>
      <c r="B241" s="9" t="str">
        <f>'HD-Res'!B5</f>
        <v>Nikolaj Nordfang</v>
      </c>
      <c r="C241" s="5" t="str">
        <f>'HD-Res'!C5</f>
        <v>-</v>
      </c>
      <c r="D241" s="9" t="str">
        <f>'HD-Res'!D5</f>
        <v>Bye</v>
      </c>
      <c r="E241" s="5" t="str">
        <f>'HD-Res'!E5</f>
        <v>11/0 11/0 11/0</v>
      </c>
      <c r="F241" s="9" t="str">
        <f>'HD-Res'!F5</f>
        <v>Nikolaj Nordfang</v>
      </c>
      <c r="G241" s="5">
        <f>'HD-Res'!G5</f>
        <v>0</v>
      </c>
      <c r="H241" s="9" t="str">
        <f>'HD-Res'!H5</f>
        <v>Bye</v>
      </c>
    </row>
    <row r="242" spans="1:8" ht="15">
      <c r="A242" s="5" t="str">
        <f>'HD-Res'!A6</f>
        <v>HD-02</v>
      </c>
      <c r="B242" s="9" t="str">
        <f>'HD-Res'!B6</f>
        <v>Bye</v>
      </c>
      <c r="C242" s="5" t="str">
        <f>'HD-Res'!C6</f>
        <v>-</v>
      </c>
      <c r="D242" s="9" t="str">
        <f>'HD-Res'!D6</f>
        <v>Thierry Bellier</v>
      </c>
      <c r="E242" s="5" t="str">
        <f>'HD-Res'!E6</f>
        <v>0/11 0/11 0/11</v>
      </c>
      <c r="F242" s="9" t="str">
        <f>'HD-Res'!F6</f>
        <v>Thierry Bellier</v>
      </c>
      <c r="G242" s="5">
        <f>'HD-Res'!G6</f>
        <v>0</v>
      </c>
      <c r="H242" s="9" t="str">
        <f>'HD-Res'!H6</f>
        <v>Bye</v>
      </c>
    </row>
    <row r="243" spans="1:8" ht="15">
      <c r="A243" s="5" t="str">
        <f>'HD-Res'!A7</f>
        <v>HD-03</v>
      </c>
      <c r="B243" s="9" t="str">
        <f>'HD-Res'!B7</f>
        <v>Bye</v>
      </c>
      <c r="C243" s="5" t="str">
        <f>'HD-Res'!C7</f>
        <v>-</v>
      </c>
      <c r="D243" s="9" t="str">
        <f>'HD-Res'!D7</f>
        <v>Adam Auken</v>
      </c>
      <c r="E243" s="5" t="str">
        <f>'HD-Res'!E7</f>
        <v>0/11 0/11 0/11</v>
      </c>
      <c r="F243" s="9" t="str">
        <f>'HD-Res'!F7</f>
        <v>Adam Auken</v>
      </c>
      <c r="G243" s="5">
        <f>'HD-Res'!G7</f>
        <v>0</v>
      </c>
      <c r="H243" s="9" t="str">
        <f>'HD-Res'!H7</f>
        <v>Bye</v>
      </c>
    </row>
    <row r="244" spans="1:8" ht="15">
      <c r="A244" s="5" t="str">
        <f>'HD-Res'!A8</f>
        <v>HD-04</v>
      </c>
      <c r="B244" s="9" t="str">
        <f>'HD-Res'!B8</f>
        <v>Bye</v>
      </c>
      <c r="C244" s="5" t="str">
        <f>'HD-Res'!C8</f>
        <v>-</v>
      </c>
      <c r="D244" s="9" t="str">
        <f>'HD-Res'!D8</f>
        <v>Jan Borgen</v>
      </c>
      <c r="E244" s="5" t="str">
        <f>'HD-Res'!E8</f>
        <v>0/11 0/11 0/11</v>
      </c>
      <c r="F244" s="9" t="str">
        <f>'HD-Res'!F8</f>
        <v>Jan Borgen</v>
      </c>
      <c r="G244" s="5">
        <f>'HD-Res'!G8</f>
        <v>0</v>
      </c>
      <c r="H244" s="9" t="str">
        <f>'HD-Res'!H8</f>
        <v>Bye</v>
      </c>
    </row>
    <row r="245" spans="1:8" ht="15">
      <c r="A245" s="5" t="str">
        <f>'HD-Res'!A9</f>
        <v>HD-05</v>
      </c>
      <c r="B245" s="9" t="str">
        <f>'HD-Res'!B9</f>
        <v>Jørn Karlsen</v>
      </c>
      <c r="C245" s="5" t="str">
        <f>'HD-Res'!C9</f>
        <v>-</v>
      </c>
      <c r="D245" s="9" t="str">
        <f>'HD-Res'!D9</f>
        <v>Bye</v>
      </c>
      <c r="E245" s="5" t="str">
        <f>'HD-Res'!E9</f>
        <v>11/0 11/0 11/0</v>
      </c>
      <c r="F245" s="9" t="str">
        <f>'HD-Res'!F9</f>
        <v>Jørn Karlsen</v>
      </c>
      <c r="G245" s="5">
        <f>'HD-Res'!G9</f>
        <v>0</v>
      </c>
      <c r="H245" s="9" t="str">
        <f>'HD-Res'!H9</f>
        <v>Bye</v>
      </c>
    </row>
    <row r="246" spans="1:8" ht="15">
      <c r="A246" s="5" t="str">
        <f>'HD-Res'!A10</f>
        <v>HD-06</v>
      </c>
      <c r="B246" s="9" t="str">
        <f>'HD-Res'!B10</f>
        <v>Bye</v>
      </c>
      <c r="C246" s="5" t="str">
        <f>'HD-Res'!C10</f>
        <v>-</v>
      </c>
      <c r="D246" s="9" t="str">
        <f>'HD-Res'!D10</f>
        <v>Henrik Mølgaard</v>
      </c>
      <c r="E246" s="5" t="str">
        <f>'HD-Res'!E10</f>
        <v>0/11 0/11 0/11</v>
      </c>
      <c r="F246" s="9" t="str">
        <f>'HD-Res'!F10</f>
        <v>Henrik Mølgaard</v>
      </c>
      <c r="G246" s="5">
        <f>'HD-Res'!G10</f>
        <v>0</v>
      </c>
      <c r="H246" s="9" t="str">
        <f>'HD-Res'!H10</f>
        <v>Bye</v>
      </c>
    </row>
    <row r="247" spans="1:8" ht="15">
      <c r="A247" s="5" t="str">
        <f>'HD-Res'!A11</f>
        <v>HD-07</v>
      </c>
      <c r="B247" s="9" t="str">
        <f>'HD-Res'!B11</f>
        <v>Anders Hørdum</v>
      </c>
      <c r="C247" s="5" t="str">
        <f>'HD-Res'!C11</f>
        <v>-</v>
      </c>
      <c r="D247" s="9" t="str">
        <f>'HD-Res'!D11</f>
        <v>Bye</v>
      </c>
      <c r="E247" s="5" t="str">
        <f>'HD-Res'!E11</f>
        <v>11/0 11/0 11/0</v>
      </c>
      <c r="F247" s="9" t="str">
        <f>'HD-Res'!F11</f>
        <v>Anders Hørdum</v>
      </c>
      <c r="G247" s="5">
        <f>'HD-Res'!G11</f>
        <v>0</v>
      </c>
      <c r="H247" s="9" t="str">
        <f>'HD-Res'!H11</f>
        <v>Bye</v>
      </c>
    </row>
    <row r="248" spans="1:8" ht="15">
      <c r="A248" s="5" t="str">
        <f>'HD-Res'!A12</f>
        <v>HD-08</v>
      </c>
      <c r="B248" s="9" t="str">
        <f>'HD-Res'!B12</f>
        <v>Bye</v>
      </c>
      <c r="C248" s="5" t="str">
        <f>'HD-Res'!C12</f>
        <v>-</v>
      </c>
      <c r="D248" s="9" t="str">
        <f>'HD-Res'!D12</f>
        <v>Peter Koch</v>
      </c>
      <c r="E248" s="5" t="str">
        <f>'HD-Res'!E12</f>
        <v>0/11 0/11 0/11</v>
      </c>
      <c r="F248" s="9" t="str">
        <f>'HD-Res'!F12</f>
        <v>Peter Koch</v>
      </c>
      <c r="G248" s="5">
        <f>'HD-Res'!G12</f>
        <v>0</v>
      </c>
      <c r="H248" s="9" t="str">
        <f>'HD-Res'!H12</f>
        <v>Bye</v>
      </c>
    </row>
    <row r="249" spans="1:8" ht="15">
      <c r="A249" s="5" t="str">
        <f>'HD-Res'!A13</f>
        <v>HD-09</v>
      </c>
      <c r="B249" s="9" t="str">
        <f>'HD-Res'!B13</f>
        <v>Nikolaj Nordfang</v>
      </c>
      <c r="C249" s="5" t="str">
        <f>'HD-Res'!C13</f>
        <v>-</v>
      </c>
      <c r="D249" s="9" t="str">
        <f>'HD-Res'!D13</f>
        <v>Thierry Bellier</v>
      </c>
      <c r="E249" s="5" t="str">
        <f>'HD-Res'!E13</f>
        <v>11/7 11/7 11/4</v>
      </c>
      <c r="F249" s="9" t="str">
        <f>'HD-Res'!F13</f>
        <v>Nikolaj Nordfang</v>
      </c>
      <c r="G249" s="5">
        <f>'HD-Res'!G13</f>
        <v>0</v>
      </c>
      <c r="H249" s="9" t="str">
        <f>'HD-Res'!H13</f>
        <v>Thierry Bellier</v>
      </c>
    </row>
    <row r="250" spans="1:8" ht="15">
      <c r="A250" s="5" t="str">
        <f>'HD-Res'!A14</f>
        <v>HD-10</v>
      </c>
      <c r="B250" s="9" t="str">
        <f>'HD-Res'!B14</f>
        <v>Adam Auken</v>
      </c>
      <c r="C250" s="5" t="str">
        <f>'HD-Res'!C14</f>
        <v>-</v>
      </c>
      <c r="D250" s="9" t="str">
        <f>'HD-Res'!D14</f>
        <v>Jan Borgen</v>
      </c>
      <c r="E250" s="5" t="str">
        <f>'HD-Res'!E14</f>
        <v>5/11 4/11 3/11</v>
      </c>
      <c r="F250" s="9" t="str">
        <f>'HD-Res'!F14</f>
        <v>Jan Borgen</v>
      </c>
      <c r="G250" s="5">
        <f>'HD-Res'!G14</f>
        <v>0</v>
      </c>
      <c r="H250" s="9" t="str">
        <f>'HD-Res'!H14</f>
        <v>Adam Auken</v>
      </c>
    </row>
    <row r="251" spans="1:8" ht="15">
      <c r="A251" s="5" t="str">
        <f>'HD-Res'!A15</f>
        <v>HD-11</v>
      </c>
      <c r="B251" s="9" t="str">
        <f>'HD-Res'!B15</f>
        <v>Jørn Karlsen</v>
      </c>
      <c r="C251" s="5" t="str">
        <f>'HD-Res'!C15</f>
        <v>-</v>
      </c>
      <c r="D251" s="9" t="str">
        <f>'HD-Res'!D15</f>
        <v>Henrik Mølgaard</v>
      </c>
      <c r="E251" s="5" t="str">
        <f>'HD-Res'!E15</f>
        <v>11/5 11/8 11/5</v>
      </c>
      <c r="F251" s="9" t="str">
        <f>'HD-Res'!F15</f>
        <v>Jørn Karlsen</v>
      </c>
      <c r="G251" s="5">
        <f>'HD-Res'!G15</f>
        <v>0</v>
      </c>
      <c r="H251" s="9" t="str">
        <f>'HD-Res'!H15</f>
        <v>Henrik Mølgaard</v>
      </c>
    </row>
    <row r="252" spans="1:8" ht="15">
      <c r="A252" s="5" t="str">
        <f>'HD-Res'!A16</f>
        <v>HD-12</v>
      </c>
      <c r="B252" s="9" t="str">
        <f>'HD-Res'!B16</f>
        <v>Anders Hørdum</v>
      </c>
      <c r="C252" s="5" t="str">
        <f>'HD-Res'!C16</f>
        <v>-</v>
      </c>
      <c r="D252" s="9" t="str">
        <f>'HD-Res'!D16</f>
        <v>Peter Koch</v>
      </c>
      <c r="E252" s="5" t="str">
        <f>'HD-Res'!E16</f>
        <v>11/2 11/7 8/11 11/8</v>
      </c>
      <c r="F252" s="9" t="str">
        <f>'HD-Res'!F16</f>
        <v>Anders Hørdum</v>
      </c>
      <c r="G252" s="5">
        <f>'HD-Res'!G16</f>
        <v>0</v>
      </c>
      <c r="H252" s="9" t="str">
        <f>'HD-Res'!H16</f>
        <v>Peter Koch</v>
      </c>
    </row>
    <row r="253" spans="1:8" ht="15">
      <c r="A253" s="5" t="str">
        <f>'HD-Res'!A17</f>
        <v>HD-13</v>
      </c>
      <c r="B253" s="9" t="str">
        <f>'HD-Res'!B17</f>
        <v>Nikolaj Nordfang</v>
      </c>
      <c r="C253" s="5" t="str">
        <f>'HD-Res'!C17</f>
        <v>-</v>
      </c>
      <c r="D253" s="9" t="str">
        <f>'HD-Res'!D17</f>
        <v>Jan Borgen</v>
      </c>
      <c r="E253" s="5" t="str">
        <f>'HD-Res'!E17</f>
        <v>11/8 11/7 13/11</v>
      </c>
      <c r="F253" s="9" t="str">
        <f>'HD-Res'!F17</f>
        <v>Nikolaj Nordfang</v>
      </c>
      <c r="G253" s="5">
        <f>'HD-Res'!G17</f>
        <v>0</v>
      </c>
      <c r="H253" s="9" t="str">
        <f>'HD-Res'!H17</f>
        <v>Jan Borgen</v>
      </c>
    </row>
    <row r="254" spans="1:8" ht="15">
      <c r="A254" s="5" t="str">
        <f>'HD-Res'!A18</f>
        <v>HD-14</v>
      </c>
      <c r="B254" s="9" t="str">
        <f>'HD-Res'!B18</f>
        <v>Jørn Karlsen</v>
      </c>
      <c r="C254" s="5" t="str">
        <f>'HD-Res'!C18</f>
        <v>-</v>
      </c>
      <c r="D254" s="9" t="str">
        <f>'HD-Res'!D18</f>
        <v>Anders Hørdum</v>
      </c>
      <c r="E254" s="5" t="str">
        <f>'HD-Res'!E18</f>
        <v>9/11 7/11 9/11</v>
      </c>
      <c r="F254" s="9" t="str">
        <f>'HD-Res'!F18</f>
        <v>Anders Hørdum</v>
      </c>
      <c r="G254" s="5">
        <f>'HD-Res'!G18</f>
        <v>0</v>
      </c>
      <c r="H254" s="9" t="str">
        <f>'HD-Res'!H18</f>
        <v>Jørn Karlsen</v>
      </c>
    </row>
    <row r="255" spans="1:8" ht="15">
      <c r="A255" s="5" t="str">
        <f>'HD-Res'!A19</f>
        <v>HD-15</v>
      </c>
      <c r="B255" s="9" t="str">
        <f>'HD-Res'!B19</f>
        <v>Nikolaj Nordfang</v>
      </c>
      <c r="C255" s="5" t="str">
        <f>'HD-Res'!C19</f>
        <v>-</v>
      </c>
      <c r="D255" s="9" t="str">
        <f>'HD-Res'!D19</f>
        <v>Anders Hørdum</v>
      </c>
      <c r="E255" s="5" t="str">
        <f>'HD-Res'!E19</f>
        <v>4/11 11/6 6/11 6/11</v>
      </c>
      <c r="F255" s="9" t="str">
        <f>'HD-Res'!F19</f>
        <v>Anders Hørdum</v>
      </c>
      <c r="G255" s="5">
        <f>'HD-Res'!G19</f>
        <v>0</v>
      </c>
      <c r="H255" s="9" t="str">
        <f>'HD-Res'!H19</f>
        <v>Nikolaj Nordfang</v>
      </c>
    </row>
    <row r="256" spans="1:8" ht="15">
      <c r="A256" s="5" t="str">
        <f>'HD-Res'!A20</f>
        <v>HD-16</v>
      </c>
      <c r="B256" s="9" t="str">
        <f>'HD-Res'!B20</f>
        <v>Jan Borgen</v>
      </c>
      <c r="C256" s="5" t="str">
        <f>'HD-Res'!C20</f>
        <v>-</v>
      </c>
      <c r="D256" s="9" t="str">
        <f>'HD-Res'!D20</f>
        <v>Jørn Karlsen</v>
      </c>
      <c r="E256" s="5" t="str">
        <f>'HD-Res'!E20</f>
        <v>11/6 8/11 11/9 9/11 11/5</v>
      </c>
      <c r="F256" s="9" t="str">
        <f>'HD-Res'!F20</f>
        <v>Jan Borgen</v>
      </c>
      <c r="G256" s="5">
        <f>'HD-Res'!G20</f>
        <v>0</v>
      </c>
      <c r="H256" s="9" t="str">
        <f>'HD-Res'!H20</f>
        <v>Jørn Karlsen</v>
      </c>
    </row>
    <row r="257" spans="1:8" ht="15">
      <c r="A257" s="5" t="str">
        <f>'HD-Res'!A21</f>
        <v>HD-17</v>
      </c>
      <c r="B257" s="9" t="str">
        <f>'HD-Res'!B21</f>
        <v>Thierry Bellier</v>
      </c>
      <c r="C257" s="5" t="str">
        <f>'HD-Res'!C21</f>
        <v>-</v>
      </c>
      <c r="D257" s="9" t="str">
        <f>'HD-Res'!D21</f>
        <v>Adam Auken</v>
      </c>
      <c r="E257" s="5" t="str">
        <f>'HD-Res'!E21</f>
        <v>11/2 11/9 11/5</v>
      </c>
      <c r="F257" s="9" t="str">
        <f>'HD-Res'!F21</f>
        <v>Thierry Bellier</v>
      </c>
      <c r="G257" s="5">
        <f>'HD-Res'!G21</f>
        <v>0</v>
      </c>
      <c r="H257" s="9" t="str">
        <f>'HD-Res'!H21</f>
        <v>Adam Auken</v>
      </c>
    </row>
    <row r="258" spans="1:8" ht="15">
      <c r="A258" s="5" t="str">
        <f>'HD-Res'!A22</f>
        <v>HD-18</v>
      </c>
      <c r="B258" s="9" t="str">
        <f>'HD-Res'!B22</f>
        <v>Henrik Mølgaard</v>
      </c>
      <c r="C258" s="5" t="str">
        <f>'HD-Res'!C22</f>
        <v>-</v>
      </c>
      <c r="D258" s="9" t="str">
        <f>'HD-Res'!D22</f>
        <v>Peter Koch</v>
      </c>
      <c r="E258" s="5" t="str">
        <f>'HD-Res'!E22</f>
        <v>8/11 9/11 11/7 6/11</v>
      </c>
      <c r="F258" s="9" t="str">
        <f>'HD-Res'!F22</f>
        <v>Peter Koch</v>
      </c>
      <c r="G258" s="5">
        <f>'HD-Res'!G22</f>
        <v>0</v>
      </c>
      <c r="H258" s="9" t="str">
        <f>'HD-Res'!H22</f>
        <v>Henrik Mølgaard</v>
      </c>
    </row>
    <row r="259" spans="1:8" ht="15">
      <c r="A259" s="5" t="str">
        <f>'HD-Res'!A23</f>
        <v>HD-19</v>
      </c>
      <c r="B259" s="9" t="str">
        <f>'HD-Res'!B23</f>
        <v>Thierry Bellier</v>
      </c>
      <c r="C259" s="5" t="str">
        <f>'HD-Res'!C23</f>
        <v>-</v>
      </c>
      <c r="D259" s="9" t="str">
        <f>'HD-Res'!D23</f>
        <v>Peter Koch</v>
      </c>
      <c r="E259" s="5" t="str">
        <f>'HD-Res'!E23</f>
        <v>11/7 6/11 11/8 8/11 5/11</v>
      </c>
      <c r="F259" s="9" t="str">
        <f>'HD-Res'!F23</f>
        <v>Peter Koch</v>
      </c>
      <c r="G259" s="5">
        <f>'HD-Res'!G23</f>
        <v>0</v>
      </c>
      <c r="H259" s="9" t="str">
        <f>'HD-Res'!H23</f>
        <v>Thierry Bellier</v>
      </c>
    </row>
    <row r="260" spans="1:8" ht="15">
      <c r="A260" s="5" t="str">
        <f>'HD-Res'!A24</f>
        <v>HD-20</v>
      </c>
      <c r="B260" s="9" t="str">
        <f>'HD-Res'!B24</f>
        <v>Adam Auken</v>
      </c>
      <c r="C260" s="5" t="str">
        <f>'HD-Res'!C24</f>
        <v>-</v>
      </c>
      <c r="D260" s="9" t="str">
        <f>'HD-Res'!D24</f>
        <v>Henrik Mølgaard</v>
      </c>
      <c r="E260" s="5" t="str">
        <f>'HD-Res'!E24</f>
        <v>6/11 7/11 4/11</v>
      </c>
      <c r="F260" s="9" t="str">
        <f>'HD-Res'!F24</f>
        <v>Henrik Mølgaard</v>
      </c>
      <c r="G260" s="5">
        <f>'HD-Res'!G24</f>
        <v>0</v>
      </c>
      <c r="H260" s="9" t="str">
        <f>'HD-Res'!H24</f>
        <v>Adam Auken</v>
      </c>
    </row>
    <row r="261" spans="1:8" ht="15">
      <c r="A261" s="5" t="str">
        <f>'HD-Res'!A25</f>
        <v>HD-21</v>
      </c>
      <c r="B261" s="9" t="str">
        <f>'HD-Res'!B25</f>
        <v>Bye</v>
      </c>
      <c r="C261" s="5" t="str">
        <f>'HD-Res'!C25</f>
        <v>-</v>
      </c>
      <c r="D261" s="9" t="str">
        <f>'HD-Res'!D25</f>
        <v>Bye</v>
      </c>
      <c r="E261" s="5" t="str">
        <f>'HD-Res'!E25</f>
        <v>Bane ? / Kl. ??:??</v>
      </c>
      <c r="F261" s="9" t="e">
        <f>'HD-Res'!F25</f>
        <v>#REF!</v>
      </c>
      <c r="G261" s="5">
        <f>'HD-Res'!G25</f>
        <v>0</v>
      </c>
      <c r="H261" s="9" t="e">
        <f>'HD-Res'!H25</f>
        <v>#REF!</v>
      </c>
    </row>
    <row r="262" spans="1:8" ht="15">
      <c r="A262" s="5" t="str">
        <f>'HD-Res'!A26</f>
        <v>HD-22</v>
      </c>
      <c r="B262" s="9" t="str">
        <f>'HD-Res'!B26</f>
        <v>Bye</v>
      </c>
      <c r="C262" s="5" t="str">
        <f>'HD-Res'!C26</f>
        <v>-</v>
      </c>
      <c r="D262" s="9" t="str">
        <f>'HD-Res'!D26</f>
        <v>Bye</v>
      </c>
      <c r="E262" s="5" t="str">
        <f>'HD-Res'!E26</f>
        <v>Bane ? / Kl. ??:??</v>
      </c>
      <c r="F262" s="9" t="e">
        <f>'HD-Res'!F26</f>
        <v>#REF!</v>
      </c>
      <c r="G262" s="5">
        <f>'HD-Res'!G26</f>
        <v>0</v>
      </c>
      <c r="H262" s="9" t="e">
        <f>'HD-Res'!H26</f>
        <v>#REF!</v>
      </c>
    </row>
    <row r="263" spans="1:8" ht="15">
      <c r="A263" s="5" t="str">
        <f>'HD-Res'!A27</f>
        <v>HD-23</v>
      </c>
      <c r="B263" s="9" t="str">
        <f>'HD-Res'!B27</f>
        <v>Bye</v>
      </c>
      <c r="C263" s="5" t="str">
        <f>'HD-Res'!C27</f>
        <v>-</v>
      </c>
      <c r="D263" s="9" t="str">
        <f>'HD-Res'!D27</f>
        <v>Bye</v>
      </c>
      <c r="E263" s="5" t="str">
        <f>'HD-Res'!E27</f>
        <v>Bane ? / Kl. ??:??</v>
      </c>
      <c r="F263" s="9" t="e">
        <f>'HD-Res'!F27</f>
        <v>#REF!</v>
      </c>
      <c r="G263" s="5">
        <f>'HD-Res'!G27</f>
        <v>0</v>
      </c>
      <c r="H263" s="9" t="e">
        <f>'HD-Res'!H27</f>
        <v>#REF!</v>
      </c>
    </row>
    <row r="264" spans="1:8" ht="15">
      <c r="A264" s="5" t="str">
        <f>'HD-Res'!A28</f>
        <v>HD-24</v>
      </c>
      <c r="B264" s="9" t="str">
        <f>'HD-Res'!B28</f>
        <v>Bye</v>
      </c>
      <c r="C264" s="5" t="str">
        <f>'HD-Res'!C28</f>
        <v>-</v>
      </c>
      <c r="D264" s="9" t="str">
        <f>'HD-Res'!D28</f>
        <v>Bye</v>
      </c>
      <c r="E264" s="5" t="str">
        <f>'HD-Res'!E28</f>
        <v>Bane ? / Kl. ??:??</v>
      </c>
      <c r="F264" s="9" t="e">
        <f>'HD-Res'!F28</f>
        <v>#REF!</v>
      </c>
      <c r="G264" s="5">
        <f>'HD-Res'!G28</f>
        <v>0</v>
      </c>
      <c r="H264" s="9" t="e">
        <f>'HD-Res'!H28</f>
        <v>#REF!</v>
      </c>
    </row>
    <row r="265" spans="1:8" ht="15">
      <c r="A265" s="5" t="str">
        <f>'HD-Res'!A29</f>
        <v>HD-25</v>
      </c>
      <c r="B265" s="9" t="e">
        <f>'HD-Res'!B29</f>
        <v>#REF!</v>
      </c>
      <c r="C265" s="5" t="str">
        <f>'HD-Res'!C29</f>
        <v>-</v>
      </c>
      <c r="D265" s="9" t="e">
        <f>'HD-Res'!D29</f>
        <v>#REF!</v>
      </c>
      <c r="E265" s="5" t="str">
        <f>'HD-Res'!E29</f>
        <v>Bane ? / Kl. ??:??</v>
      </c>
      <c r="F265" s="9" t="e">
        <f>'HD-Res'!F29</f>
        <v>#REF!</v>
      </c>
      <c r="G265" s="5">
        <f>'HD-Res'!G29</f>
        <v>0</v>
      </c>
      <c r="H265" s="9" t="e">
        <f>'HD-Res'!H29</f>
        <v>#REF!</v>
      </c>
    </row>
    <row r="266" spans="1:8" ht="15">
      <c r="A266" s="5" t="str">
        <f>'HD-Res'!A30</f>
        <v>HD-26</v>
      </c>
      <c r="B266" s="9" t="e">
        <f>'HD-Res'!B30</f>
        <v>#REF!</v>
      </c>
      <c r="C266" s="5" t="str">
        <f>'HD-Res'!C30</f>
        <v>-</v>
      </c>
      <c r="D266" s="9" t="e">
        <f>'HD-Res'!D30</f>
        <v>#REF!</v>
      </c>
      <c r="E266" s="5" t="str">
        <f>'HD-Res'!E30</f>
        <v>Bane ? / Kl. ??:??</v>
      </c>
      <c r="F266" s="9" t="e">
        <f>'HD-Res'!F30</f>
        <v>#REF!</v>
      </c>
      <c r="G266" s="5">
        <f>'HD-Res'!G30</f>
        <v>0</v>
      </c>
      <c r="H266" s="9" t="e">
        <f>'HD-Res'!H30</f>
        <v>#REF!</v>
      </c>
    </row>
    <row r="267" spans="1:8" ht="15">
      <c r="A267" s="5" t="str">
        <f>'HD-Res'!A31</f>
        <v>HD-27</v>
      </c>
      <c r="B267" s="9" t="e">
        <f>'HD-Res'!B31</f>
        <v>#REF!</v>
      </c>
      <c r="C267" s="5" t="str">
        <f>'HD-Res'!C31</f>
        <v>-</v>
      </c>
      <c r="D267" s="9" t="e">
        <f>'HD-Res'!D31</f>
        <v>#REF!</v>
      </c>
      <c r="E267" s="5" t="str">
        <f>'HD-Res'!E31</f>
        <v>Bane ? / Kl. ??:??</v>
      </c>
      <c r="F267" s="9" t="e">
        <f>'HD-Res'!F31</f>
        <v>#REF!</v>
      </c>
      <c r="G267" s="5">
        <f>'HD-Res'!G31</f>
        <v>0</v>
      </c>
      <c r="H267" s="9" t="e">
        <f>'HD-Res'!H31</f>
        <v>#REF!</v>
      </c>
    </row>
    <row r="268" spans="1:8" ht="15">
      <c r="A268" s="5" t="str">
        <f>'HD-Res'!A32</f>
        <v>HD-28</v>
      </c>
      <c r="B268" s="9" t="e">
        <f>'HD-Res'!B32</f>
        <v>#REF!</v>
      </c>
      <c r="C268" s="5" t="str">
        <f>'HD-Res'!C32</f>
        <v>-</v>
      </c>
      <c r="D268" s="9" t="e">
        <f>'HD-Res'!D32</f>
        <v>#REF!</v>
      </c>
      <c r="E268" s="5" t="str">
        <f>'HD-Res'!E32</f>
        <v>Bane ? / Kl. ??:??</v>
      </c>
      <c r="F268" s="9" t="e">
        <f>'HD-Res'!F32</f>
        <v>#REF!</v>
      </c>
      <c r="G268" s="5">
        <f>'HD-Res'!G32</f>
        <v>0</v>
      </c>
      <c r="H268" s="9" t="e">
        <f>'HD-Res'!H32</f>
        <v>#REF!</v>
      </c>
    </row>
    <row r="269" spans="1:8" ht="15">
      <c r="A269" s="5" t="str">
        <f>'HD-Res'!A33</f>
        <v>HD-29</v>
      </c>
      <c r="B269" s="9" t="e">
        <f>'HD-Res'!B33</f>
        <v>#REF!</v>
      </c>
      <c r="C269" s="5" t="str">
        <f>'HD-Res'!C33</f>
        <v>-</v>
      </c>
      <c r="D269" s="9" t="e">
        <f>'HD-Res'!D33</f>
        <v>#REF!</v>
      </c>
      <c r="E269" s="5" t="str">
        <f>'HD-Res'!E33</f>
        <v>Bane ? / Kl. ??:??</v>
      </c>
      <c r="F269" s="9" t="e">
        <f>'HD-Res'!F33</f>
        <v>#REF!</v>
      </c>
      <c r="G269" s="5">
        <f>'HD-Res'!G33</f>
        <v>0</v>
      </c>
      <c r="H269" s="9" t="e">
        <f>'HD-Res'!H33</f>
        <v>#REF!</v>
      </c>
    </row>
    <row r="270" spans="1:8" ht="15">
      <c r="A270" s="5" t="str">
        <f>'HD-Res'!A34</f>
        <v>HD-30</v>
      </c>
      <c r="B270" s="9" t="e">
        <f>'HD-Res'!B34</f>
        <v>#REF!</v>
      </c>
      <c r="C270" s="5" t="str">
        <f>'HD-Res'!C34</f>
        <v>-</v>
      </c>
      <c r="D270" s="9" t="e">
        <f>'HD-Res'!D34</f>
        <v>#REF!</v>
      </c>
      <c r="E270" s="5" t="str">
        <f>'HD-Res'!E34</f>
        <v>Bane ? / Kl. ??:??</v>
      </c>
      <c r="F270" s="9" t="e">
        <f>'HD-Res'!F34</f>
        <v>#REF!</v>
      </c>
      <c r="G270" s="5">
        <f>'HD-Res'!G34</f>
        <v>0</v>
      </c>
      <c r="H270" s="9" t="e">
        <f>'HD-Res'!H34</f>
        <v>#REF!</v>
      </c>
    </row>
    <row r="271" spans="1:8" ht="15">
      <c r="A271" s="5" t="str">
        <f>'HD-Res'!A35</f>
        <v>HD-31</v>
      </c>
      <c r="B271" s="9" t="e">
        <f>'HD-Res'!B35</f>
        <v>#REF!</v>
      </c>
      <c r="C271" s="5" t="str">
        <f>'HD-Res'!C35</f>
        <v>-</v>
      </c>
      <c r="D271" s="9" t="e">
        <f>'HD-Res'!D35</f>
        <v>#REF!</v>
      </c>
      <c r="E271" s="5" t="str">
        <f>'HD-Res'!E35</f>
        <v>Bane ? / Kl. ??:??</v>
      </c>
      <c r="F271" s="9" t="e">
        <f>'HD-Res'!F35</f>
        <v>#REF!</v>
      </c>
      <c r="G271" s="5">
        <f>'HD-Res'!G35</f>
        <v>0</v>
      </c>
      <c r="H271" s="9" t="e">
        <f>'HD-Res'!H35</f>
        <v>#REF!</v>
      </c>
    </row>
    <row r="272" spans="1:8" ht="15">
      <c r="A272" s="5" t="str">
        <f>'HD-Res'!A36</f>
        <v>HD-32</v>
      </c>
      <c r="B272" s="9" t="e">
        <f>'HD-Res'!B36</f>
        <v>#REF!</v>
      </c>
      <c r="C272" s="5" t="str">
        <f>'HD-Res'!C36</f>
        <v>-</v>
      </c>
      <c r="D272" s="9" t="e">
        <f>'HD-Res'!D36</f>
        <v>#REF!</v>
      </c>
      <c r="E272" s="5" t="str">
        <f>'HD-Res'!E36</f>
        <v>Bane ? / Kl. ??:??</v>
      </c>
      <c r="F272" s="9" t="e">
        <f>'HD-Res'!F36</f>
        <v>#REF!</v>
      </c>
      <c r="G272" s="5">
        <f>'HD-Res'!G36</f>
        <v>0</v>
      </c>
      <c r="H272" s="9" t="e">
        <f>'HD-Res'!H36</f>
        <v>#REF!</v>
      </c>
    </row>
    <row r="273" spans="1:8" ht="15">
      <c r="A273" s="5" t="s">
        <v>243</v>
      </c>
      <c r="B273" s="9"/>
      <c r="C273" s="5"/>
      <c r="D273" s="9"/>
      <c r="E273" s="5"/>
      <c r="F273" s="9"/>
      <c r="G273" s="5"/>
      <c r="H273" s="9"/>
    </row>
    <row r="274" spans="1:8" ht="15">
      <c r="A274" s="13"/>
      <c r="B274" s="8"/>
      <c r="C274" s="13"/>
      <c r="D274" s="8"/>
      <c r="E274" s="13"/>
      <c r="F274" s="8"/>
      <c r="G274" s="13"/>
      <c r="H274" s="8"/>
    </row>
    <row r="275" spans="1:8" ht="15">
      <c r="A275" s="5" t="e">
        <f>#REF!</f>
        <v>#REF!</v>
      </c>
      <c r="B275" s="9" t="e">
        <f>#REF!</f>
        <v>#REF!</v>
      </c>
      <c r="C275" s="5" t="e">
        <f>#REF!</f>
        <v>#REF!</v>
      </c>
      <c r="D275" s="9" t="e">
        <f>#REF!</f>
        <v>#REF!</v>
      </c>
      <c r="E275" s="5" t="e">
        <f>#REF!</f>
        <v>#REF!</v>
      </c>
      <c r="F275" s="9" t="e">
        <f>#REF!</f>
        <v>#REF!</v>
      </c>
      <c r="G275" s="5" t="e">
        <f>#REF!</f>
        <v>#REF!</v>
      </c>
      <c r="H275" s="9" t="e">
        <f>#REF!</f>
        <v>#REF!</v>
      </c>
    </row>
    <row r="276" spans="1:8" ht="15">
      <c r="A276" s="5" t="e">
        <f>#REF!</f>
        <v>#REF!</v>
      </c>
      <c r="B276" s="9" t="e">
        <f>#REF!</f>
        <v>#REF!</v>
      </c>
      <c r="C276" s="5" t="e">
        <f>#REF!</f>
        <v>#REF!</v>
      </c>
      <c r="D276" s="9" t="e">
        <f>#REF!</f>
        <v>#REF!</v>
      </c>
      <c r="E276" s="5" t="e">
        <f>#REF!</f>
        <v>#REF!</v>
      </c>
      <c r="F276" s="9" t="e">
        <f>#REF!</f>
        <v>#REF!</v>
      </c>
      <c r="G276" s="5" t="e">
        <f>#REF!</f>
        <v>#REF!</v>
      </c>
      <c r="H276" s="9" t="e">
        <f>#REF!</f>
        <v>#REF!</v>
      </c>
    </row>
    <row r="277" spans="1:8" ht="15">
      <c r="A277" s="5" t="e">
        <f>#REF!</f>
        <v>#REF!</v>
      </c>
      <c r="B277" s="9" t="e">
        <f>#REF!</f>
        <v>#REF!</v>
      </c>
      <c r="C277" s="5" t="e">
        <f>#REF!</f>
        <v>#REF!</v>
      </c>
      <c r="D277" s="9" t="e">
        <f>#REF!</f>
        <v>#REF!</v>
      </c>
      <c r="E277" s="5" t="e">
        <f>#REF!</f>
        <v>#REF!</v>
      </c>
      <c r="F277" s="9" t="e">
        <f>#REF!</f>
        <v>#REF!</v>
      </c>
      <c r="G277" s="5" t="e">
        <f>#REF!</f>
        <v>#REF!</v>
      </c>
      <c r="H277" s="9" t="e">
        <f>#REF!</f>
        <v>#REF!</v>
      </c>
    </row>
    <row r="278" spans="1:8" ht="15">
      <c r="A278" s="5" t="e">
        <f>#REF!</f>
        <v>#REF!</v>
      </c>
      <c r="B278" s="9" t="e">
        <f>#REF!</f>
        <v>#REF!</v>
      </c>
      <c r="C278" s="5" t="e">
        <f>#REF!</f>
        <v>#REF!</v>
      </c>
      <c r="D278" s="9" t="e">
        <f>#REF!</f>
        <v>#REF!</v>
      </c>
      <c r="E278" s="5" t="e">
        <f>#REF!</f>
        <v>#REF!</v>
      </c>
      <c r="F278" s="9" t="e">
        <f>#REF!</f>
        <v>#REF!</v>
      </c>
      <c r="G278" s="5" t="e">
        <f>#REF!</f>
        <v>#REF!</v>
      </c>
      <c r="H278" s="9" t="e">
        <f>#REF!</f>
        <v>#REF!</v>
      </c>
    </row>
    <row r="279" spans="1:8" ht="15">
      <c r="A279" s="5" t="e">
        <f>#REF!</f>
        <v>#REF!</v>
      </c>
      <c r="B279" s="9" t="e">
        <f>#REF!</f>
        <v>#REF!</v>
      </c>
      <c r="C279" s="5" t="e">
        <f>#REF!</f>
        <v>#REF!</v>
      </c>
      <c r="D279" s="9" t="e">
        <f>#REF!</f>
        <v>#REF!</v>
      </c>
      <c r="E279" s="5" t="e">
        <f>#REF!</f>
        <v>#REF!</v>
      </c>
      <c r="F279" s="9" t="e">
        <f>#REF!</f>
        <v>#REF!</v>
      </c>
      <c r="G279" s="5" t="e">
        <f>#REF!</f>
        <v>#REF!</v>
      </c>
      <c r="H279" s="9" t="e">
        <f>#REF!</f>
        <v>#REF!</v>
      </c>
    </row>
    <row r="280" spans="1:8" ht="15">
      <c r="A280" s="5" t="e">
        <f>#REF!</f>
        <v>#REF!</v>
      </c>
      <c r="B280" s="9" t="e">
        <f>#REF!</f>
        <v>#REF!</v>
      </c>
      <c r="C280" s="5" t="e">
        <f>#REF!</f>
        <v>#REF!</v>
      </c>
      <c r="D280" s="9" t="e">
        <f>#REF!</f>
        <v>#REF!</v>
      </c>
      <c r="E280" s="5" t="e">
        <f>#REF!</f>
        <v>#REF!</v>
      </c>
      <c r="F280" s="9" t="e">
        <f>#REF!</f>
        <v>#REF!</v>
      </c>
      <c r="G280" s="5" t="e">
        <f>#REF!</f>
        <v>#REF!</v>
      </c>
      <c r="H280" s="9" t="e">
        <f>#REF!</f>
        <v>#REF!</v>
      </c>
    </row>
    <row r="281" spans="1:8" ht="15">
      <c r="A281" s="5" t="e">
        <f>#REF!</f>
        <v>#REF!</v>
      </c>
      <c r="B281" s="9" t="e">
        <f>#REF!</f>
        <v>#REF!</v>
      </c>
      <c r="C281" s="5" t="e">
        <f>#REF!</f>
        <v>#REF!</v>
      </c>
      <c r="D281" s="9" t="e">
        <f>#REF!</f>
        <v>#REF!</v>
      </c>
      <c r="E281" s="5" t="e">
        <f>#REF!</f>
        <v>#REF!</v>
      </c>
      <c r="F281" s="9" t="e">
        <f>#REF!</f>
        <v>#REF!</v>
      </c>
      <c r="G281" s="5" t="e">
        <f>#REF!</f>
        <v>#REF!</v>
      </c>
      <c r="H281" s="9" t="e">
        <f>#REF!</f>
        <v>#REF!</v>
      </c>
    </row>
    <row r="282" spans="1:8" ht="15">
      <c r="A282" s="5" t="e">
        <f>#REF!</f>
        <v>#REF!</v>
      </c>
      <c r="B282" s="9" t="e">
        <f>#REF!</f>
        <v>#REF!</v>
      </c>
      <c r="C282" s="5" t="e">
        <f>#REF!</f>
        <v>#REF!</v>
      </c>
      <c r="D282" s="9" t="e">
        <f>#REF!</f>
        <v>#REF!</v>
      </c>
      <c r="E282" s="5" t="e">
        <f>#REF!</f>
        <v>#REF!</v>
      </c>
      <c r="F282" s="9" t="e">
        <f>#REF!</f>
        <v>#REF!</v>
      </c>
      <c r="G282" s="5" t="e">
        <f>#REF!</f>
        <v>#REF!</v>
      </c>
      <c r="H282" s="9" t="e">
        <f>#REF!</f>
        <v>#REF!</v>
      </c>
    </row>
    <row r="283" spans="1:8" ht="15">
      <c r="A283" s="5" t="e">
        <f>#REF!</f>
        <v>#REF!</v>
      </c>
      <c r="B283" s="9" t="e">
        <f>#REF!</f>
        <v>#REF!</v>
      </c>
      <c r="C283" s="5" t="e">
        <f>#REF!</f>
        <v>#REF!</v>
      </c>
      <c r="D283" s="9" t="e">
        <f>#REF!</f>
        <v>#REF!</v>
      </c>
      <c r="E283" s="5" t="e">
        <f>#REF!</f>
        <v>#REF!</v>
      </c>
      <c r="F283" s="9" t="e">
        <f>#REF!</f>
        <v>#REF!</v>
      </c>
      <c r="G283" s="5" t="e">
        <f>#REF!</f>
        <v>#REF!</v>
      </c>
      <c r="H283" s="9" t="e">
        <f>#REF!</f>
        <v>#REF!</v>
      </c>
    </row>
    <row r="284" spans="1:8" ht="15">
      <c r="A284" s="5" t="e">
        <f>#REF!</f>
        <v>#REF!</v>
      </c>
      <c r="B284" s="9" t="e">
        <f>#REF!</f>
        <v>#REF!</v>
      </c>
      <c r="C284" s="5" t="e">
        <f>#REF!</f>
        <v>#REF!</v>
      </c>
      <c r="D284" s="9" t="e">
        <f>#REF!</f>
        <v>#REF!</v>
      </c>
      <c r="E284" s="5" t="e">
        <f>#REF!</f>
        <v>#REF!</v>
      </c>
      <c r="F284" s="9" t="e">
        <f>#REF!</f>
        <v>#REF!</v>
      </c>
      <c r="G284" s="5" t="e">
        <f>#REF!</f>
        <v>#REF!</v>
      </c>
      <c r="H284" s="9" t="e">
        <f>#REF!</f>
        <v>#REF!</v>
      </c>
    </row>
    <row r="285" spans="1:8" ht="15">
      <c r="A285" s="5" t="e">
        <f>#REF!</f>
        <v>#REF!</v>
      </c>
      <c r="B285" s="9" t="e">
        <f>#REF!</f>
        <v>#REF!</v>
      </c>
      <c r="C285" s="5" t="e">
        <f>#REF!</f>
        <v>#REF!</v>
      </c>
      <c r="D285" s="9" t="e">
        <f>#REF!</f>
        <v>#REF!</v>
      </c>
      <c r="E285" s="5" t="e">
        <f>#REF!</f>
        <v>#REF!</v>
      </c>
      <c r="F285" s="9" t="e">
        <f>#REF!</f>
        <v>#REF!</v>
      </c>
      <c r="G285" s="5" t="e">
        <f>#REF!</f>
        <v>#REF!</v>
      </c>
      <c r="H285" s="9" t="e">
        <f>#REF!</f>
        <v>#REF!</v>
      </c>
    </row>
    <row r="286" spans="1:8" ht="15">
      <c r="A286" s="5" t="e">
        <f>#REF!</f>
        <v>#REF!</v>
      </c>
      <c r="B286" s="9" t="e">
        <f>#REF!</f>
        <v>#REF!</v>
      </c>
      <c r="C286" s="5" t="e">
        <f>#REF!</f>
        <v>#REF!</v>
      </c>
      <c r="D286" s="9" t="e">
        <f>#REF!</f>
        <v>#REF!</v>
      </c>
      <c r="E286" s="5" t="e">
        <f>#REF!</f>
        <v>#REF!</v>
      </c>
      <c r="F286" s="9" t="e">
        <f>#REF!</f>
        <v>#REF!</v>
      </c>
      <c r="G286" s="5" t="e">
        <f>#REF!</f>
        <v>#REF!</v>
      </c>
      <c r="H286" s="9" t="e">
        <f>#REF!</f>
        <v>#REF!</v>
      </c>
    </row>
    <row r="287" spans="1:8" ht="15">
      <c r="A287" s="5" t="e">
        <f>#REF!</f>
        <v>#REF!</v>
      </c>
      <c r="B287" s="9" t="e">
        <f>#REF!</f>
        <v>#REF!</v>
      </c>
      <c r="C287" s="5" t="e">
        <f>#REF!</f>
        <v>#REF!</v>
      </c>
      <c r="D287" s="9" t="e">
        <f>#REF!</f>
        <v>#REF!</v>
      </c>
      <c r="E287" s="5" t="e">
        <f>#REF!</f>
        <v>#REF!</v>
      </c>
      <c r="F287" s="9" t="e">
        <f>#REF!</f>
        <v>#REF!</v>
      </c>
      <c r="G287" s="5" t="e">
        <f>#REF!</f>
        <v>#REF!</v>
      </c>
      <c r="H287" s="9" t="e">
        <f>#REF!</f>
        <v>#REF!</v>
      </c>
    </row>
    <row r="288" spans="1:8" ht="15">
      <c r="A288" s="5" t="e">
        <f>#REF!</f>
        <v>#REF!</v>
      </c>
      <c r="B288" s="9" t="e">
        <f>#REF!</f>
        <v>#REF!</v>
      </c>
      <c r="C288" s="5" t="e">
        <f>#REF!</f>
        <v>#REF!</v>
      </c>
      <c r="D288" s="9" t="e">
        <f>#REF!</f>
        <v>#REF!</v>
      </c>
      <c r="E288" s="5" t="e">
        <f>#REF!</f>
        <v>#REF!</v>
      </c>
      <c r="F288" s="9" t="e">
        <f>#REF!</f>
        <v>#REF!</v>
      </c>
      <c r="G288" s="5" t="e">
        <f>#REF!</f>
        <v>#REF!</v>
      </c>
      <c r="H288" s="9" t="e">
        <f>#REF!</f>
        <v>#REF!</v>
      </c>
    </row>
    <row r="289" spans="1:8" ht="15">
      <c r="A289" s="5" t="e">
        <f>#REF!</f>
        <v>#REF!</v>
      </c>
      <c r="B289" s="9" t="e">
        <f>#REF!</f>
        <v>#REF!</v>
      </c>
      <c r="C289" s="5" t="e">
        <f>#REF!</f>
        <v>#REF!</v>
      </c>
      <c r="D289" s="9" t="e">
        <f>#REF!</f>
        <v>#REF!</v>
      </c>
      <c r="E289" s="5" t="e">
        <f>#REF!</f>
        <v>#REF!</v>
      </c>
      <c r="F289" s="9" t="e">
        <f>#REF!</f>
        <v>#REF!</v>
      </c>
      <c r="G289" s="5" t="e">
        <f>#REF!</f>
        <v>#REF!</v>
      </c>
      <c r="H289" s="9" t="e">
        <f>#REF!</f>
        <v>#REF!</v>
      </c>
    </row>
    <row r="290" spans="1:8" ht="15">
      <c r="A290" s="5" t="e">
        <f>#REF!</f>
        <v>#REF!</v>
      </c>
      <c r="B290" s="9" t="e">
        <f>#REF!</f>
        <v>#REF!</v>
      </c>
      <c r="C290" s="5" t="e">
        <f>#REF!</f>
        <v>#REF!</v>
      </c>
      <c r="D290" s="9" t="e">
        <f>#REF!</f>
        <v>#REF!</v>
      </c>
      <c r="E290" s="5" t="e">
        <f>#REF!</f>
        <v>#REF!</v>
      </c>
      <c r="F290" s="9" t="e">
        <f>#REF!</f>
        <v>#REF!</v>
      </c>
      <c r="G290" s="5" t="e">
        <f>#REF!</f>
        <v>#REF!</v>
      </c>
      <c r="H290" s="9" t="e">
        <f>#REF!</f>
        <v>#REF!</v>
      </c>
    </row>
    <row r="291" spans="1:8" ht="15">
      <c r="A291" s="5" t="e">
        <f>#REF!</f>
        <v>#REF!</v>
      </c>
      <c r="B291" s="9" t="e">
        <f>#REF!</f>
        <v>#REF!</v>
      </c>
      <c r="C291" s="5" t="e">
        <f>#REF!</f>
        <v>#REF!</v>
      </c>
      <c r="D291" s="9" t="e">
        <f>#REF!</f>
        <v>#REF!</v>
      </c>
      <c r="E291" s="5" t="e">
        <f>#REF!</f>
        <v>#REF!</v>
      </c>
      <c r="F291" s="9" t="e">
        <f>#REF!</f>
        <v>#REF!</v>
      </c>
      <c r="G291" s="5" t="e">
        <f>#REF!</f>
        <v>#REF!</v>
      </c>
      <c r="H291" s="9" t="e">
        <f>#REF!</f>
        <v>#REF!</v>
      </c>
    </row>
    <row r="292" spans="1:8" ht="15">
      <c r="A292" s="5" t="e">
        <f>#REF!</f>
        <v>#REF!</v>
      </c>
      <c r="B292" s="9" t="e">
        <f>#REF!</f>
        <v>#REF!</v>
      </c>
      <c r="C292" s="5" t="e">
        <f>#REF!</f>
        <v>#REF!</v>
      </c>
      <c r="D292" s="9" t="e">
        <f>#REF!</f>
        <v>#REF!</v>
      </c>
      <c r="E292" s="5" t="e">
        <f>#REF!</f>
        <v>#REF!</v>
      </c>
      <c r="F292" s="9" t="e">
        <f>#REF!</f>
        <v>#REF!</v>
      </c>
      <c r="G292" s="5" t="e">
        <f>#REF!</f>
        <v>#REF!</v>
      </c>
      <c r="H292" s="9" t="e">
        <f>#REF!</f>
        <v>#REF!</v>
      </c>
    </row>
    <row r="293" spans="1:8" ht="15">
      <c r="A293" s="5" t="e">
        <f>#REF!</f>
        <v>#REF!</v>
      </c>
      <c r="B293" s="9" t="e">
        <f>#REF!</f>
        <v>#REF!</v>
      </c>
      <c r="C293" s="5" t="e">
        <f>#REF!</f>
        <v>#REF!</v>
      </c>
      <c r="D293" s="9" t="e">
        <f>#REF!</f>
        <v>#REF!</v>
      </c>
      <c r="E293" s="5" t="e">
        <f>#REF!</f>
        <v>#REF!</v>
      </c>
      <c r="F293" s="9" t="e">
        <f>#REF!</f>
        <v>#REF!</v>
      </c>
      <c r="G293" s="5" t="e">
        <f>#REF!</f>
        <v>#REF!</v>
      </c>
      <c r="H293" s="9" t="e">
        <f>#REF!</f>
        <v>#REF!</v>
      </c>
    </row>
    <row r="294" spans="1:8" ht="15">
      <c r="A294" s="5" t="e">
        <f>#REF!</f>
        <v>#REF!</v>
      </c>
      <c r="B294" s="9" t="e">
        <f>#REF!</f>
        <v>#REF!</v>
      </c>
      <c r="C294" s="5" t="e">
        <f>#REF!</f>
        <v>#REF!</v>
      </c>
      <c r="D294" s="9" t="e">
        <f>#REF!</f>
        <v>#REF!</v>
      </c>
      <c r="E294" s="5" t="e">
        <f>#REF!</f>
        <v>#REF!</v>
      </c>
      <c r="F294" s="9" t="e">
        <f>#REF!</f>
        <v>#REF!</v>
      </c>
      <c r="G294" s="5" t="e">
        <f>#REF!</f>
        <v>#REF!</v>
      </c>
      <c r="H294" s="9" t="e">
        <f>#REF!</f>
        <v>#REF!</v>
      </c>
    </row>
    <row r="295" spans="1:8" ht="15">
      <c r="A295" s="5" t="e">
        <f>#REF!</f>
        <v>#REF!</v>
      </c>
      <c r="B295" s="9" t="e">
        <f>#REF!</f>
        <v>#REF!</v>
      </c>
      <c r="C295" s="5" t="e">
        <f>#REF!</f>
        <v>#REF!</v>
      </c>
      <c r="D295" s="9" t="e">
        <f>#REF!</f>
        <v>#REF!</v>
      </c>
      <c r="E295" s="5" t="e">
        <f>#REF!</f>
        <v>#REF!</v>
      </c>
      <c r="F295" s="9" t="e">
        <f>#REF!</f>
        <v>#REF!</v>
      </c>
      <c r="G295" s="5" t="e">
        <f>#REF!</f>
        <v>#REF!</v>
      </c>
      <c r="H295" s="9" t="e">
        <f>#REF!</f>
        <v>#REF!</v>
      </c>
    </row>
    <row r="296" spans="1:8" ht="15">
      <c r="A296" s="5" t="e">
        <f>#REF!</f>
        <v>#REF!</v>
      </c>
      <c r="B296" s="9" t="e">
        <f>#REF!</f>
        <v>#REF!</v>
      </c>
      <c r="C296" s="5" t="e">
        <f>#REF!</f>
        <v>#REF!</v>
      </c>
      <c r="D296" s="9" t="e">
        <f>#REF!</f>
        <v>#REF!</v>
      </c>
      <c r="E296" s="5" t="e">
        <f>#REF!</f>
        <v>#REF!</v>
      </c>
      <c r="F296" s="9" t="e">
        <f>#REF!</f>
        <v>#REF!</v>
      </c>
      <c r="G296" s="5" t="e">
        <f>#REF!</f>
        <v>#REF!</v>
      </c>
      <c r="H296" s="9" t="e">
        <f>#REF!</f>
        <v>#REF!</v>
      </c>
    </row>
    <row r="297" spans="1:8" ht="15">
      <c r="A297" s="5" t="e">
        <f>#REF!</f>
        <v>#REF!</v>
      </c>
      <c r="B297" s="9" t="e">
        <f>#REF!</f>
        <v>#REF!</v>
      </c>
      <c r="C297" s="5" t="e">
        <f>#REF!</f>
        <v>#REF!</v>
      </c>
      <c r="D297" s="9" t="e">
        <f>#REF!</f>
        <v>#REF!</v>
      </c>
      <c r="E297" s="5" t="e">
        <f>#REF!</f>
        <v>#REF!</v>
      </c>
      <c r="F297" s="9" t="e">
        <f>#REF!</f>
        <v>#REF!</v>
      </c>
      <c r="G297" s="5" t="e">
        <f>#REF!</f>
        <v>#REF!</v>
      </c>
      <c r="H297" s="9" t="e">
        <f>#REF!</f>
        <v>#REF!</v>
      </c>
    </row>
    <row r="298" spans="1:8" ht="15">
      <c r="A298" s="5" t="e">
        <f>#REF!</f>
        <v>#REF!</v>
      </c>
      <c r="B298" s="9" t="e">
        <f>#REF!</f>
        <v>#REF!</v>
      </c>
      <c r="C298" s="5" t="e">
        <f>#REF!</f>
        <v>#REF!</v>
      </c>
      <c r="D298" s="9" t="e">
        <f>#REF!</f>
        <v>#REF!</v>
      </c>
      <c r="E298" s="5" t="e">
        <f>#REF!</f>
        <v>#REF!</v>
      </c>
      <c r="F298" s="9" t="e">
        <f>#REF!</f>
        <v>#REF!</v>
      </c>
      <c r="G298" s="5" t="e">
        <f>#REF!</f>
        <v>#REF!</v>
      </c>
      <c r="H298" s="9" t="e">
        <f>#REF!</f>
        <v>#REF!</v>
      </c>
    </row>
    <row r="299" spans="1:8" ht="15">
      <c r="A299" s="5" t="e">
        <f>#REF!</f>
        <v>#REF!</v>
      </c>
      <c r="B299" s="9" t="e">
        <f>#REF!</f>
        <v>#REF!</v>
      </c>
      <c r="C299" s="5" t="e">
        <f>#REF!</f>
        <v>#REF!</v>
      </c>
      <c r="D299" s="9" t="e">
        <f>#REF!</f>
        <v>#REF!</v>
      </c>
      <c r="E299" s="5" t="e">
        <f>#REF!</f>
        <v>#REF!</v>
      </c>
      <c r="F299" s="9" t="e">
        <f>#REF!</f>
        <v>#REF!</v>
      </c>
      <c r="G299" s="5" t="e">
        <f>#REF!</f>
        <v>#REF!</v>
      </c>
      <c r="H299" s="9" t="e">
        <f>#REF!</f>
        <v>#REF!</v>
      </c>
    </row>
    <row r="300" spans="1:8" ht="15">
      <c r="A300" s="5" t="e">
        <f>#REF!</f>
        <v>#REF!</v>
      </c>
      <c r="B300" s="9" t="e">
        <f>#REF!</f>
        <v>#REF!</v>
      </c>
      <c r="C300" s="5" t="e">
        <f>#REF!</f>
        <v>#REF!</v>
      </c>
      <c r="D300" s="9" t="e">
        <f>#REF!</f>
        <v>#REF!</v>
      </c>
      <c r="E300" s="5" t="e">
        <f>#REF!</f>
        <v>#REF!</v>
      </c>
      <c r="F300" s="9" t="e">
        <f>#REF!</f>
        <v>#REF!</v>
      </c>
      <c r="G300" s="5" t="e">
        <f>#REF!</f>
        <v>#REF!</v>
      </c>
      <c r="H300" s="9" t="e">
        <f>#REF!</f>
        <v>#REF!</v>
      </c>
    </row>
    <row r="301" spans="1:8" ht="15">
      <c r="A301" s="5" t="e">
        <f>#REF!</f>
        <v>#REF!</v>
      </c>
      <c r="B301" s="9" t="e">
        <f>#REF!</f>
        <v>#REF!</v>
      </c>
      <c r="C301" s="5" t="e">
        <f>#REF!</f>
        <v>#REF!</v>
      </c>
      <c r="D301" s="9" t="e">
        <f>#REF!</f>
        <v>#REF!</v>
      </c>
      <c r="E301" s="5" t="e">
        <f>#REF!</f>
        <v>#REF!</v>
      </c>
      <c r="F301" s="9" t="e">
        <f>#REF!</f>
        <v>#REF!</v>
      </c>
      <c r="G301" s="5" t="e">
        <f>#REF!</f>
        <v>#REF!</v>
      </c>
      <c r="H301" s="9" t="e">
        <f>#REF!</f>
        <v>#REF!</v>
      </c>
    </row>
    <row r="302" spans="1:8" ht="15">
      <c r="A302" s="5" t="e">
        <f>#REF!</f>
        <v>#REF!</v>
      </c>
      <c r="B302" s="9" t="e">
        <f>#REF!</f>
        <v>#REF!</v>
      </c>
      <c r="C302" s="5" t="e">
        <f>#REF!</f>
        <v>#REF!</v>
      </c>
      <c r="D302" s="9" t="e">
        <f>#REF!</f>
        <v>#REF!</v>
      </c>
      <c r="E302" s="5" t="e">
        <f>#REF!</f>
        <v>#REF!</v>
      </c>
      <c r="F302" s="9" t="e">
        <f>#REF!</f>
        <v>#REF!</v>
      </c>
      <c r="G302" s="5" t="e">
        <f>#REF!</f>
        <v>#REF!</v>
      </c>
      <c r="H302" s="9" t="e">
        <f>#REF!</f>
        <v>#REF!</v>
      </c>
    </row>
    <row r="303" spans="1:8" ht="15">
      <c r="A303" s="5" t="e">
        <f>#REF!</f>
        <v>#REF!</v>
      </c>
      <c r="B303" s="9" t="e">
        <f>#REF!</f>
        <v>#REF!</v>
      </c>
      <c r="C303" s="5" t="e">
        <f>#REF!</f>
        <v>#REF!</v>
      </c>
      <c r="D303" s="9" t="e">
        <f>#REF!</f>
        <v>#REF!</v>
      </c>
      <c r="E303" s="5" t="e">
        <f>#REF!</f>
        <v>#REF!</v>
      </c>
      <c r="F303" s="9" t="e">
        <f>#REF!</f>
        <v>#REF!</v>
      </c>
      <c r="G303" s="5" t="e">
        <f>#REF!</f>
        <v>#REF!</v>
      </c>
      <c r="H303" s="9" t="e">
        <f>#REF!</f>
        <v>#REF!</v>
      </c>
    </row>
    <row r="304" spans="1:8" ht="15">
      <c r="A304" s="5" t="e">
        <f>#REF!</f>
        <v>#REF!</v>
      </c>
      <c r="B304" s="9" t="e">
        <f>#REF!</f>
        <v>#REF!</v>
      </c>
      <c r="C304" s="5" t="e">
        <f>#REF!</f>
        <v>#REF!</v>
      </c>
      <c r="D304" s="9" t="e">
        <f>#REF!</f>
        <v>#REF!</v>
      </c>
      <c r="E304" s="5" t="e">
        <f>#REF!</f>
        <v>#REF!</v>
      </c>
      <c r="F304" s="9" t="e">
        <f>#REF!</f>
        <v>#REF!</v>
      </c>
      <c r="G304" s="5" t="e">
        <f>#REF!</f>
        <v>#REF!</v>
      </c>
      <c r="H304" s="9" t="e">
        <f>#REF!</f>
        <v>#REF!</v>
      </c>
    </row>
    <row r="305" spans="1:8" ht="15">
      <c r="A305" s="5" t="e">
        <f>#REF!</f>
        <v>#REF!</v>
      </c>
      <c r="B305" s="9" t="e">
        <f>#REF!</f>
        <v>#REF!</v>
      </c>
      <c r="C305" s="5" t="e">
        <f>#REF!</f>
        <v>#REF!</v>
      </c>
      <c r="D305" s="9" t="e">
        <f>#REF!</f>
        <v>#REF!</v>
      </c>
      <c r="E305" s="5" t="e">
        <f>#REF!</f>
        <v>#REF!</v>
      </c>
      <c r="F305" s="9" t="e">
        <f>#REF!</f>
        <v>#REF!</v>
      </c>
      <c r="G305" s="5" t="e">
        <f>#REF!</f>
        <v>#REF!</v>
      </c>
      <c r="H305" s="9" t="e">
        <f>#REF!</f>
        <v>#REF!</v>
      </c>
    </row>
    <row r="306" spans="1:8" ht="15">
      <c r="A306" s="5" t="e">
        <f>#REF!</f>
        <v>#REF!</v>
      </c>
      <c r="B306" s="9" t="e">
        <f>#REF!</f>
        <v>#REF!</v>
      </c>
      <c r="C306" s="5" t="e">
        <f>#REF!</f>
        <v>#REF!</v>
      </c>
      <c r="D306" s="9" t="e">
        <f>#REF!</f>
        <v>#REF!</v>
      </c>
      <c r="E306" s="5" t="e">
        <f>#REF!</f>
        <v>#REF!</v>
      </c>
      <c r="F306" s="9" t="e">
        <f>#REF!</f>
        <v>#REF!</v>
      </c>
      <c r="G306" s="5" t="e">
        <f>#REF!</f>
        <v>#REF!</v>
      </c>
      <c r="H306" s="9" t="e">
        <f>#REF!</f>
        <v>#REF!</v>
      </c>
    </row>
    <row r="307" spans="1:8" s="28" customFormat="1" ht="15">
      <c r="A307" s="13" t="s">
        <v>244</v>
      </c>
      <c r="B307" s="8"/>
      <c r="C307" s="13"/>
      <c r="D307" s="8"/>
      <c r="E307" s="13"/>
      <c r="F307" s="8"/>
      <c r="G307" s="13"/>
      <c r="H307" s="8"/>
    </row>
    <row r="308" spans="1:8" ht="15">
      <c r="A308" s="13"/>
      <c r="B308" s="8"/>
      <c r="C308" s="13"/>
      <c r="D308" s="8"/>
      <c r="E308" s="8"/>
      <c r="F308" s="8"/>
      <c r="G308" s="8"/>
      <c r="H308" s="8"/>
    </row>
    <row r="309" spans="1:8" ht="15">
      <c r="A309" s="5" t="e">
        <f>#REF!</f>
        <v>#REF!</v>
      </c>
      <c r="B309" s="9" t="e">
        <f>#REF!</f>
        <v>#REF!</v>
      </c>
      <c r="C309" s="5" t="e">
        <f>#REF!</f>
        <v>#REF!</v>
      </c>
      <c r="D309" s="9" t="e">
        <f>#REF!</f>
        <v>#REF!</v>
      </c>
      <c r="E309" s="5" t="e">
        <f>#REF!</f>
        <v>#REF!</v>
      </c>
      <c r="F309" s="9" t="e">
        <f>#REF!</f>
        <v>#REF!</v>
      </c>
      <c r="G309" s="5" t="e">
        <f>#REF!</f>
        <v>#REF!</v>
      </c>
      <c r="H309" s="9" t="e">
        <f>#REF!</f>
        <v>#REF!</v>
      </c>
    </row>
    <row r="310" spans="1:8" ht="15">
      <c r="A310" s="5" t="e">
        <f>#REF!</f>
        <v>#REF!</v>
      </c>
      <c r="B310" s="9" t="e">
        <f>#REF!</f>
        <v>#REF!</v>
      </c>
      <c r="C310" s="5" t="e">
        <f>#REF!</f>
        <v>#REF!</v>
      </c>
      <c r="D310" s="9" t="e">
        <f>#REF!</f>
        <v>#REF!</v>
      </c>
      <c r="E310" s="5" t="e">
        <f>#REF!</f>
        <v>#REF!</v>
      </c>
      <c r="F310" s="9" t="e">
        <f>#REF!</f>
        <v>#REF!</v>
      </c>
      <c r="G310" s="5" t="e">
        <f>#REF!</f>
        <v>#REF!</v>
      </c>
      <c r="H310" s="9" t="e">
        <f>#REF!</f>
        <v>#REF!</v>
      </c>
    </row>
    <row r="311" spans="1:8" ht="15">
      <c r="A311" s="5" t="e">
        <f>#REF!</f>
        <v>#REF!</v>
      </c>
      <c r="B311" s="9" t="e">
        <f>#REF!</f>
        <v>#REF!</v>
      </c>
      <c r="C311" s="5" t="e">
        <f>#REF!</f>
        <v>#REF!</v>
      </c>
      <c r="D311" s="9" t="e">
        <f>#REF!</f>
        <v>#REF!</v>
      </c>
      <c r="E311" s="5" t="e">
        <f>#REF!</f>
        <v>#REF!</v>
      </c>
      <c r="F311" s="9" t="e">
        <f>#REF!</f>
        <v>#REF!</v>
      </c>
      <c r="G311" s="5" t="e">
        <f>#REF!</f>
        <v>#REF!</v>
      </c>
      <c r="H311" s="9" t="e">
        <f>#REF!</f>
        <v>#REF!</v>
      </c>
    </row>
    <row r="312" spans="1:8" ht="15">
      <c r="A312" s="5" t="e">
        <f>#REF!</f>
        <v>#REF!</v>
      </c>
      <c r="B312" s="9" t="e">
        <f>#REF!</f>
        <v>#REF!</v>
      </c>
      <c r="C312" s="5" t="e">
        <f>#REF!</f>
        <v>#REF!</v>
      </c>
      <c r="D312" s="9" t="e">
        <f>#REF!</f>
        <v>#REF!</v>
      </c>
      <c r="E312" s="5" t="e">
        <f>#REF!</f>
        <v>#REF!</v>
      </c>
      <c r="F312" s="9" t="e">
        <f>#REF!</f>
        <v>#REF!</v>
      </c>
      <c r="G312" s="5" t="e">
        <f>#REF!</f>
        <v>#REF!</v>
      </c>
      <c r="H312" s="9" t="e">
        <f>#REF!</f>
        <v>#REF!</v>
      </c>
    </row>
    <row r="313" spans="1:8" ht="15">
      <c r="A313" s="5" t="e">
        <f>#REF!</f>
        <v>#REF!</v>
      </c>
      <c r="B313" s="9" t="e">
        <f>#REF!</f>
        <v>#REF!</v>
      </c>
      <c r="C313" s="5" t="e">
        <f>#REF!</f>
        <v>#REF!</v>
      </c>
      <c r="D313" s="9" t="e">
        <f>#REF!</f>
        <v>#REF!</v>
      </c>
      <c r="E313" s="5" t="e">
        <f>#REF!</f>
        <v>#REF!</v>
      </c>
      <c r="F313" s="9" t="e">
        <f>#REF!</f>
        <v>#REF!</v>
      </c>
      <c r="G313" s="5" t="e">
        <f>#REF!</f>
        <v>#REF!</v>
      </c>
      <c r="H313" s="9" t="e">
        <f>#REF!</f>
        <v>#REF!</v>
      </c>
    </row>
    <row r="314" spans="1:8" ht="15">
      <c r="A314" s="5" t="e">
        <f>#REF!</f>
        <v>#REF!</v>
      </c>
      <c r="B314" s="9" t="e">
        <f>#REF!</f>
        <v>#REF!</v>
      </c>
      <c r="C314" s="5" t="e">
        <f>#REF!</f>
        <v>#REF!</v>
      </c>
      <c r="D314" s="9" t="e">
        <f>#REF!</f>
        <v>#REF!</v>
      </c>
      <c r="E314" s="5" t="e">
        <f>#REF!</f>
        <v>#REF!</v>
      </c>
      <c r="F314" s="9" t="e">
        <f>#REF!</f>
        <v>#REF!</v>
      </c>
      <c r="G314" s="5" t="e">
        <f>#REF!</f>
        <v>#REF!</v>
      </c>
      <c r="H314" s="9" t="e">
        <f>#REF!</f>
        <v>#REF!</v>
      </c>
    </row>
    <row r="315" spans="1:8" ht="15">
      <c r="A315" s="5" t="e">
        <f>#REF!</f>
        <v>#REF!</v>
      </c>
      <c r="B315" s="9" t="e">
        <f>#REF!</f>
        <v>#REF!</v>
      </c>
      <c r="C315" s="5" t="e">
        <f>#REF!</f>
        <v>#REF!</v>
      </c>
      <c r="D315" s="9" t="e">
        <f>#REF!</f>
        <v>#REF!</v>
      </c>
      <c r="E315" s="5" t="e">
        <f>#REF!</f>
        <v>#REF!</v>
      </c>
      <c r="F315" s="9" t="e">
        <f>#REF!</f>
        <v>#REF!</v>
      </c>
      <c r="G315" s="5" t="e">
        <f>#REF!</f>
        <v>#REF!</v>
      </c>
      <c r="H315" s="9" t="e">
        <f>#REF!</f>
        <v>#REF!</v>
      </c>
    </row>
    <row r="316" spans="1:8" ht="15">
      <c r="A316" s="5" t="e">
        <f>#REF!</f>
        <v>#REF!</v>
      </c>
      <c r="B316" s="9" t="e">
        <f>#REF!</f>
        <v>#REF!</v>
      </c>
      <c r="C316" s="5" t="e">
        <f>#REF!</f>
        <v>#REF!</v>
      </c>
      <c r="D316" s="9" t="e">
        <f>#REF!</f>
        <v>#REF!</v>
      </c>
      <c r="E316" s="5" t="e">
        <f>#REF!</f>
        <v>#REF!</v>
      </c>
      <c r="F316" s="9" t="e">
        <f>#REF!</f>
        <v>#REF!</v>
      </c>
      <c r="G316" s="5" t="e">
        <f>#REF!</f>
        <v>#REF!</v>
      </c>
      <c r="H316" s="9" t="e">
        <f>#REF!</f>
        <v>#REF!</v>
      </c>
    </row>
    <row r="317" spans="1:8" ht="15">
      <c r="A317" s="5" t="e">
        <f>#REF!</f>
        <v>#REF!</v>
      </c>
      <c r="B317" s="9" t="e">
        <f>#REF!</f>
        <v>#REF!</v>
      </c>
      <c r="C317" s="5" t="e">
        <f>#REF!</f>
        <v>#REF!</v>
      </c>
      <c r="D317" s="9" t="e">
        <f>#REF!</f>
        <v>#REF!</v>
      </c>
      <c r="E317" s="5" t="e">
        <f>#REF!</f>
        <v>#REF!</v>
      </c>
      <c r="F317" s="9" t="e">
        <f>#REF!</f>
        <v>#REF!</v>
      </c>
      <c r="G317" s="5" t="e">
        <f>#REF!</f>
        <v>#REF!</v>
      </c>
      <c r="H317" s="9" t="e">
        <f>#REF!</f>
        <v>#REF!</v>
      </c>
    </row>
    <row r="318" spans="1:8" ht="15">
      <c r="A318" s="5" t="e">
        <f>#REF!</f>
        <v>#REF!</v>
      </c>
      <c r="B318" s="9" t="e">
        <f>#REF!</f>
        <v>#REF!</v>
      </c>
      <c r="C318" s="5" t="e">
        <f>#REF!</f>
        <v>#REF!</v>
      </c>
      <c r="D318" s="9" t="e">
        <f>#REF!</f>
        <v>#REF!</v>
      </c>
      <c r="E318" s="5" t="e">
        <f>#REF!</f>
        <v>#REF!</v>
      </c>
      <c r="F318" s="9" t="e">
        <f>#REF!</f>
        <v>#REF!</v>
      </c>
      <c r="G318" s="5" t="e">
        <f>#REF!</f>
        <v>#REF!</v>
      </c>
      <c r="H318" s="9" t="e">
        <f>#REF!</f>
        <v>#REF!</v>
      </c>
    </row>
    <row r="319" spans="1:8" ht="15">
      <c r="A319" s="5" t="e">
        <f>#REF!</f>
        <v>#REF!</v>
      </c>
      <c r="B319" s="9" t="e">
        <f>#REF!</f>
        <v>#REF!</v>
      </c>
      <c r="C319" s="5" t="e">
        <f>#REF!</f>
        <v>#REF!</v>
      </c>
      <c r="D319" s="9" t="e">
        <f>#REF!</f>
        <v>#REF!</v>
      </c>
      <c r="E319" s="5" t="e">
        <f>#REF!</f>
        <v>#REF!</v>
      </c>
      <c r="F319" s="9" t="e">
        <f>#REF!</f>
        <v>#REF!</v>
      </c>
      <c r="G319" s="5" t="e">
        <f>#REF!</f>
        <v>#REF!</v>
      </c>
      <c r="H319" s="9" t="e">
        <f>#REF!</f>
        <v>#REF!</v>
      </c>
    </row>
    <row r="320" spans="1:8" ht="15">
      <c r="A320" s="5" t="e">
        <f>#REF!</f>
        <v>#REF!</v>
      </c>
      <c r="B320" s="9" t="e">
        <f>#REF!</f>
        <v>#REF!</v>
      </c>
      <c r="C320" s="5" t="e">
        <f>#REF!</f>
        <v>#REF!</v>
      </c>
      <c r="D320" s="9" t="e">
        <f>#REF!</f>
        <v>#REF!</v>
      </c>
      <c r="E320" s="5" t="e">
        <f>#REF!</f>
        <v>#REF!</v>
      </c>
      <c r="F320" s="9" t="e">
        <f>#REF!</f>
        <v>#REF!</v>
      </c>
      <c r="G320" s="5" t="e">
        <f>#REF!</f>
        <v>#REF!</v>
      </c>
      <c r="H320" s="9" t="e">
        <f>#REF!</f>
        <v>#REF!</v>
      </c>
    </row>
    <row r="321" spans="1:8" ht="15">
      <c r="A321" s="5" t="e">
        <f>#REF!</f>
        <v>#REF!</v>
      </c>
      <c r="B321" s="9" t="e">
        <f>#REF!</f>
        <v>#REF!</v>
      </c>
      <c r="C321" s="5" t="e">
        <f>#REF!</f>
        <v>#REF!</v>
      </c>
      <c r="D321" s="9" t="e">
        <f>#REF!</f>
        <v>#REF!</v>
      </c>
      <c r="E321" s="5" t="e">
        <f>#REF!</f>
        <v>#REF!</v>
      </c>
      <c r="F321" s="9" t="e">
        <f>#REF!</f>
        <v>#REF!</v>
      </c>
      <c r="G321" s="5" t="e">
        <f>#REF!</f>
        <v>#REF!</v>
      </c>
      <c r="H321" s="9" t="e">
        <f>#REF!</f>
        <v>#REF!</v>
      </c>
    </row>
    <row r="322" spans="1:8" ht="15">
      <c r="A322" s="5" t="e">
        <f>#REF!</f>
        <v>#REF!</v>
      </c>
      <c r="B322" s="9" t="e">
        <f>#REF!</f>
        <v>#REF!</v>
      </c>
      <c r="C322" s="5" t="e">
        <f>#REF!</f>
        <v>#REF!</v>
      </c>
      <c r="D322" s="9" t="e">
        <f>#REF!</f>
        <v>#REF!</v>
      </c>
      <c r="E322" s="5" t="e">
        <f>#REF!</f>
        <v>#REF!</v>
      </c>
      <c r="F322" s="9" t="e">
        <f>#REF!</f>
        <v>#REF!</v>
      </c>
      <c r="G322" s="5" t="e">
        <f>#REF!</f>
        <v>#REF!</v>
      </c>
      <c r="H322" s="9" t="e">
        <f>#REF!</f>
        <v>#REF!</v>
      </c>
    </row>
    <row r="323" spans="1:8" ht="15">
      <c r="A323" s="5" t="e">
        <f>#REF!</f>
        <v>#REF!</v>
      </c>
      <c r="B323" s="9" t="e">
        <f>#REF!</f>
        <v>#REF!</v>
      </c>
      <c r="C323" s="5" t="e">
        <f>#REF!</f>
        <v>#REF!</v>
      </c>
      <c r="D323" s="9" t="e">
        <f>#REF!</f>
        <v>#REF!</v>
      </c>
      <c r="E323" s="5" t="e">
        <f>#REF!</f>
        <v>#REF!</v>
      </c>
      <c r="F323" s="9" t="e">
        <f>#REF!</f>
        <v>#REF!</v>
      </c>
      <c r="G323" s="5" t="e">
        <f>#REF!</f>
        <v>#REF!</v>
      </c>
      <c r="H323" s="9" t="e">
        <f>#REF!</f>
        <v>#REF!</v>
      </c>
    </row>
    <row r="324" spans="1:8" ht="15">
      <c r="A324" s="5" t="e">
        <f>#REF!</f>
        <v>#REF!</v>
      </c>
      <c r="B324" s="9" t="e">
        <f>#REF!</f>
        <v>#REF!</v>
      </c>
      <c r="C324" s="5" t="e">
        <f>#REF!</f>
        <v>#REF!</v>
      </c>
      <c r="D324" s="9" t="e">
        <f>#REF!</f>
        <v>#REF!</v>
      </c>
      <c r="E324" s="5" t="e">
        <f>#REF!</f>
        <v>#REF!</v>
      </c>
      <c r="F324" s="9" t="e">
        <f>#REF!</f>
        <v>#REF!</v>
      </c>
      <c r="G324" s="5" t="e">
        <f>#REF!</f>
        <v>#REF!</v>
      </c>
      <c r="H324" s="9" t="e">
        <f>#REF!</f>
        <v>#REF!</v>
      </c>
    </row>
    <row r="325" spans="1:8" ht="15">
      <c r="A325" s="5" t="e">
        <f>#REF!</f>
        <v>#REF!</v>
      </c>
      <c r="B325" s="9" t="e">
        <f>#REF!</f>
        <v>#REF!</v>
      </c>
      <c r="C325" s="5" t="e">
        <f>#REF!</f>
        <v>#REF!</v>
      </c>
      <c r="D325" s="9" t="e">
        <f>#REF!</f>
        <v>#REF!</v>
      </c>
      <c r="E325" s="5" t="e">
        <f>#REF!</f>
        <v>#REF!</v>
      </c>
      <c r="F325" s="9" t="e">
        <f>#REF!</f>
        <v>#REF!</v>
      </c>
      <c r="G325" s="5" t="e">
        <f>#REF!</f>
        <v>#REF!</v>
      </c>
      <c r="H325" s="9" t="e">
        <f>#REF!</f>
        <v>#REF!</v>
      </c>
    </row>
    <row r="326" spans="1:8" ht="15">
      <c r="A326" s="5" t="e">
        <f>#REF!</f>
        <v>#REF!</v>
      </c>
      <c r="B326" s="9" t="e">
        <f>#REF!</f>
        <v>#REF!</v>
      </c>
      <c r="C326" s="5" t="e">
        <f>#REF!</f>
        <v>#REF!</v>
      </c>
      <c r="D326" s="9" t="e">
        <f>#REF!</f>
        <v>#REF!</v>
      </c>
      <c r="E326" s="5" t="e">
        <f>#REF!</f>
        <v>#REF!</v>
      </c>
      <c r="F326" s="9" t="e">
        <f>#REF!</f>
        <v>#REF!</v>
      </c>
      <c r="G326" s="5" t="e">
        <f>#REF!</f>
        <v>#REF!</v>
      </c>
      <c r="H326" s="9" t="e">
        <f>#REF!</f>
        <v>#REF!</v>
      </c>
    </row>
    <row r="327" spans="1:8" ht="15">
      <c r="A327" s="5" t="e">
        <f>#REF!</f>
        <v>#REF!</v>
      </c>
      <c r="B327" s="9" t="e">
        <f>#REF!</f>
        <v>#REF!</v>
      </c>
      <c r="C327" s="5" t="e">
        <f>#REF!</f>
        <v>#REF!</v>
      </c>
      <c r="D327" s="9" t="e">
        <f>#REF!</f>
        <v>#REF!</v>
      </c>
      <c r="E327" s="5" t="e">
        <f>#REF!</f>
        <v>#REF!</v>
      </c>
      <c r="F327" s="9" t="e">
        <f>#REF!</f>
        <v>#REF!</v>
      </c>
      <c r="G327" s="5" t="e">
        <f>#REF!</f>
        <v>#REF!</v>
      </c>
      <c r="H327" s="9" t="e">
        <f>#REF!</f>
        <v>#REF!</v>
      </c>
    </row>
    <row r="328" spans="1:8" ht="15">
      <c r="A328" s="5" t="e">
        <f>#REF!</f>
        <v>#REF!</v>
      </c>
      <c r="B328" s="9" t="e">
        <f>#REF!</f>
        <v>#REF!</v>
      </c>
      <c r="C328" s="5" t="e">
        <f>#REF!</f>
        <v>#REF!</v>
      </c>
      <c r="D328" s="9" t="e">
        <f>#REF!</f>
        <v>#REF!</v>
      </c>
      <c r="E328" s="5" t="e">
        <f>#REF!</f>
        <v>#REF!</v>
      </c>
      <c r="F328" s="9" t="e">
        <f>#REF!</f>
        <v>#REF!</v>
      </c>
      <c r="G328" s="5" t="e">
        <f>#REF!</f>
        <v>#REF!</v>
      </c>
      <c r="H328" s="9" t="e">
        <f>#REF!</f>
        <v>#REF!</v>
      </c>
    </row>
    <row r="329" spans="1:8" ht="15">
      <c r="A329" s="5" t="e">
        <f>#REF!</f>
        <v>#REF!</v>
      </c>
      <c r="B329" s="9" t="e">
        <f>#REF!</f>
        <v>#REF!</v>
      </c>
      <c r="C329" s="5" t="e">
        <f>#REF!</f>
        <v>#REF!</v>
      </c>
      <c r="D329" s="9" t="e">
        <f>#REF!</f>
        <v>#REF!</v>
      </c>
      <c r="E329" s="5" t="e">
        <f>#REF!</f>
        <v>#REF!</v>
      </c>
      <c r="F329" s="9" t="e">
        <f>#REF!</f>
        <v>#REF!</v>
      </c>
      <c r="G329" s="5" t="e">
        <f>#REF!</f>
        <v>#REF!</v>
      </c>
      <c r="H329" s="9" t="e">
        <f>#REF!</f>
        <v>#REF!</v>
      </c>
    </row>
    <row r="330" spans="1:8" ht="15">
      <c r="A330" s="5" t="e">
        <f>#REF!</f>
        <v>#REF!</v>
      </c>
      <c r="B330" s="9" t="e">
        <f>#REF!</f>
        <v>#REF!</v>
      </c>
      <c r="C330" s="5" t="e">
        <f>#REF!</f>
        <v>#REF!</v>
      </c>
      <c r="D330" s="9" t="e">
        <f>#REF!</f>
        <v>#REF!</v>
      </c>
      <c r="E330" s="5" t="e">
        <f>#REF!</f>
        <v>#REF!</v>
      </c>
      <c r="F330" s="9" t="e">
        <f>#REF!</f>
        <v>#REF!</v>
      </c>
      <c r="G330" s="5" t="e">
        <f>#REF!</f>
        <v>#REF!</v>
      </c>
      <c r="H330" s="9" t="e">
        <f>#REF!</f>
        <v>#REF!</v>
      </c>
    </row>
    <row r="331" spans="1:8" ht="15">
      <c r="A331" s="5" t="e">
        <f>#REF!</f>
        <v>#REF!</v>
      </c>
      <c r="B331" s="9" t="e">
        <f>#REF!</f>
        <v>#REF!</v>
      </c>
      <c r="C331" s="5" t="e">
        <f>#REF!</f>
        <v>#REF!</v>
      </c>
      <c r="D331" s="9" t="e">
        <f>#REF!</f>
        <v>#REF!</v>
      </c>
      <c r="E331" s="5" t="e">
        <f>#REF!</f>
        <v>#REF!</v>
      </c>
      <c r="F331" s="9" t="e">
        <f>#REF!</f>
        <v>#REF!</v>
      </c>
      <c r="G331" s="5" t="e">
        <f>#REF!</f>
        <v>#REF!</v>
      </c>
      <c r="H331" s="9" t="e">
        <f>#REF!</f>
        <v>#REF!</v>
      </c>
    </row>
    <row r="332" spans="1:8" ht="15">
      <c r="A332" s="5" t="e">
        <f>#REF!</f>
        <v>#REF!</v>
      </c>
      <c r="B332" s="9" t="e">
        <f>#REF!</f>
        <v>#REF!</v>
      </c>
      <c r="C332" s="5" t="e">
        <f>#REF!</f>
        <v>#REF!</v>
      </c>
      <c r="D332" s="9" t="e">
        <f>#REF!</f>
        <v>#REF!</v>
      </c>
      <c r="E332" s="5" t="e">
        <f>#REF!</f>
        <v>#REF!</v>
      </c>
      <c r="F332" s="9" t="e">
        <f>#REF!</f>
        <v>#REF!</v>
      </c>
      <c r="G332" s="5" t="e">
        <f>#REF!</f>
        <v>#REF!</v>
      </c>
      <c r="H332" s="9" t="e">
        <f>#REF!</f>
        <v>#REF!</v>
      </c>
    </row>
    <row r="333" spans="1:8" ht="15">
      <c r="A333" s="5" t="e">
        <f>#REF!</f>
        <v>#REF!</v>
      </c>
      <c r="B333" s="9" t="e">
        <f>#REF!</f>
        <v>#REF!</v>
      </c>
      <c r="C333" s="5" t="e">
        <f>#REF!</f>
        <v>#REF!</v>
      </c>
      <c r="D333" s="9" t="e">
        <f>#REF!</f>
        <v>#REF!</v>
      </c>
      <c r="E333" s="5" t="e">
        <f>#REF!</f>
        <v>#REF!</v>
      </c>
      <c r="F333" s="9" t="e">
        <f>#REF!</f>
        <v>#REF!</v>
      </c>
      <c r="G333" s="5" t="e">
        <f>#REF!</f>
        <v>#REF!</v>
      </c>
      <c r="H333" s="9" t="e">
        <f>#REF!</f>
        <v>#REF!</v>
      </c>
    </row>
    <row r="334" spans="1:8" ht="15">
      <c r="A334" s="5" t="e">
        <f>#REF!</f>
        <v>#REF!</v>
      </c>
      <c r="B334" s="9" t="e">
        <f>#REF!</f>
        <v>#REF!</v>
      </c>
      <c r="C334" s="5" t="e">
        <f>#REF!</f>
        <v>#REF!</v>
      </c>
      <c r="D334" s="9" t="e">
        <f>#REF!</f>
        <v>#REF!</v>
      </c>
      <c r="E334" s="5" t="e">
        <f>#REF!</f>
        <v>#REF!</v>
      </c>
      <c r="F334" s="9" t="e">
        <f>#REF!</f>
        <v>#REF!</v>
      </c>
      <c r="G334" s="5" t="e">
        <f>#REF!</f>
        <v>#REF!</v>
      </c>
      <c r="H334" s="9" t="e">
        <f>#REF!</f>
        <v>#REF!</v>
      </c>
    </row>
    <row r="335" spans="1:8" ht="15">
      <c r="A335" s="5" t="e">
        <f>#REF!</f>
        <v>#REF!</v>
      </c>
      <c r="B335" s="9" t="e">
        <f>#REF!</f>
        <v>#REF!</v>
      </c>
      <c r="C335" s="5" t="e">
        <f>#REF!</f>
        <v>#REF!</v>
      </c>
      <c r="D335" s="9" t="e">
        <f>#REF!</f>
        <v>#REF!</v>
      </c>
      <c r="E335" s="5" t="e">
        <f>#REF!</f>
        <v>#REF!</v>
      </c>
      <c r="F335" s="9" t="e">
        <f>#REF!</f>
        <v>#REF!</v>
      </c>
      <c r="G335" s="5" t="e">
        <f>#REF!</f>
        <v>#REF!</v>
      </c>
      <c r="H335" s="9" t="e">
        <f>#REF!</f>
        <v>#REF!</v>
      </c>
    </row>
    <row r="336" spans="1:8" ht="15">
      <c r="A336" s="5" t="e">
        <f>#REF!</f>
        <v>#REF!</v>
      </c>
      <c r="B336" s="9" t="e">
        <f>#REF!</f>
        <v>#REF!</v>
      </c>
      <c r="C336" s="5" t="e">
        <f>#REF!</f>
        <v>#REF!</v>
      </c>
      <c r="D336" s="9" t="e">
        <f>#REF!</f>
        <v>#REF!</v>
      </c>
      <c r="E336" s="5" t="e">
        <f>#REF!</f>
        <v>#REF!</v>
      </c>
      <c r="F336" s="9" t="e">
        <f>#REF!</f>
        <v>#REF!</v>
      </c>
      <c r="G336" s="5" t="e">
        <f>#REF!</f>
        <v>#REF!</v>
      </c>
      <c r="H336" s="9" t="e">
        <f>#REF!</f>
        <v>#REF!</v>
      </c>
    </row>
    <row r="337" spans="1:8" ht="15">
      <c r="A337" s="5" t="e">
        <f>#REF!</f>
        <v>#REF!</v>
      </c>
      <c r="B337" s="9" t="e">
        <f>#REF!</f>
        <v>#REF!</v>
      </c>
      <c r="C337" s="5" t="e">
        <f>#REF!</f>
        <v>#REF!</v>
      </c>
      <c r="D337" s="9" t="e">
        <f>#REF!</f>
        <v>#REF!</v>
      </c>
      <c r="E337" s="5" t="e">
        <f>#REF!</f>
        <v>#REF!</v>
      </c>
      <c r="F337" s="9" t="e">
        <f>#REF!</f>
        <v>#REF!</v>
      </c>
      <c r="G337" s="5" t="e">
        <f>#REF!</f>
        <v>#REF!</v>
      </c>
      <c r="H337" s="9" t="e">
        <f>#REF!</f>
        <v>#REF!</v>
      </c>
    </row>
    <row r="338" spans="1:8" ht="15">
      <c r="A338" s="5" t="e">
        <f>#REF!</f>
        <v>#REF!</v>
      </c>
      <c r="B338" s="9" t="e">
        <f>#REF!</f>
        <v>#REF!</v>
      </c>
      <c r="C338" s="5" t="e">
        <f>#REF!</f>
        <v>#REF!</v>
      </c>
      <c r="D338" s="9" t="e">
        <f>#REF!</f>
        <v>#REF!</v>
      </c>
      <c r="E338" s="5" t="e">
        <f>#REF!</f>
        <v>#REF!</v>
      </c>
      <c r="F338" s="9" t="e">
        <f>#REF!</f>
        <v>#REF!</v>
      </c>
      <c r="G338" s="5" t="e">
        <f>#REF!</f>
        <v>#REF!</v>
      </c>
      <c r="H338" s="9" t="e">
        <f>#REF!</f>
        <v>#REF!</v>
      </c>
    </row>
    <row r="339" spans="1:8" ht="15">
      <c r="A339" s="5" t="e">
        <f>#REF!</f>
        <v>#REF!</v>
      </c>
      <c r="B339" s="9" t="e">
        <f>#REF!</f>
        <v>#REF!</v>
      </c>
      <c r="C339" s="5" t="e">
        <f>#REF!</f>
        <v>#REF!</v>
      </c>
      <c r="D339" s="9" t="e">
        <f>#REF!</f>
        <v>#REF!</v>
      </c>
      <c r="E339" s="5" t="e">
        <f>#REF!</f>
        <v>#REF!</v>
      </c>
      <c r="F339" s="9" t="e">
        <f>#REF!</f>
        <v>#REF!</v>
      </c>
      <c r="G339" s="5" t="e">
        <f>#REF!</f>
        <v>#REF!</v>
      </c>
      <c r="H339" s="9" t="e">
        <f>#REF!</f>
        <v>#REF!</v>
      </c>
    </row>
    <row r="340" spans="1:8" ht="15">
      <c r="A340" s="5" t="e">
        <f>#REF!</f>
        <v>#REF!</v>
      </c>
      <c r="B340" s="9" t="e">
        <f>#REF!</f>
        <v>#REF!</v>
      </c>
      <c r="C340" s="5" t="e">
        <f>#REF!</f>
        <v>#REF!</v>
      </c>
      <c r="D340" s="9" t="e">
        <f>#REF!</f>
        <v>#REF!</v>
      </c>
      <c r="E340" s="5" t="e">
        <f>#REF!</f>
        <v>#REF!</v>
      </c>
      <c r="F340" s="9" t="e">
        <f>#REF!</f>
        <v>#REF!</v>
      </c>
      <c r="G340" s="5" t="e">
        <f>#REF!</f>
        <v>#REF!</v>
      </c>
      <c r="H340" s="9" t="e">
        <f>#REF!</f>
        <v>#REF!</v>
      </c>
    </row>
    <row r="341" spans="1:8" s="28" customFormat="1" ht="15">
      <c r="A341" s="13" t="s">
        <v>245</v>
      </c>
      <c r="B341" s="8"/>
      <c r="C341" s="13"/>
      <c r="D341" s="8"/>
      <c r="E341" s="13"/>
      <c r="F341" s="8"/>
      <c r="G341" s="13"/>
      <c r="H341" s="8"/>
    </row>
    <row r="343" spans="1:8" ht="15">
      <c r="A343" s="5" t="e">
        <f>#REF!</f>
        <v>#REF!</v>
      </c>
      <c r="B343" s="9" t="e">
        <f>#REF!</f>
        <v>#REF!</v>
      </c>
      <c r="C343" s="5" t="e">
        <f>#REF!</f>
        <v>#REF!</v>
      </c>
      <c r="D343" s="9" t="e">
        <f>#REF!</f>
        <v>#REF!</v>
      </c>
      <c r="E343" s="9" t="e">
        <f>#REF!</f>
        <v>#REF!</v>
      </c>
      <c r="F343" s="9" t="e">
        <f>#REF!</f>
        <v>#REF!</v>
      </c>
      <c r="G343" s="9" t="e">
        <f>#REF!</f>
        <v>#REF!</v>
      </c>
      <c r="H343" s="9" t="e">
        <f>#REF!</f>
        <v>#REF!</v>
      </c>
    </row>
    <row r="344" spans="1:8" ht="15">
      <c r="A344" s="5" t="e">
        <f>#REF!</f>
        <v>#REF!</v>
      </c>
      <c r="B344" s="9" t="e">
        <f>#REF!</f>
        <v>#REF!</v>
      </c>
      <c r="C344" s="5" t="e">
        <f>#REF!</f>
        <v>#REF!</v>
      </c>
      <c r="D344" s="9" t="e">
        <f>#REF!</f>
        <v>#REF!</v>
      </c>
      <c r="E344" s="9" t="e">
        <f>#REF!</f>
        <v>#REF!</v>
      </c>
      <c r="F344" s="9" t="e">
        <f>#REF!</f>
        <v>#REF!</v>
      </c>
      <c r="G344" s="9" t="e">
        <f>#REF!</f>
        <v>#REF!</v>
      </c>
      <c r="H344" s="9" t="e">
        <f>#REF!</f>
        <v>#REF!</v>
      </c>
    </row>
    <row r="345" spans="1:8" ht="15">
      <c r="A345" s="5" t="e">
        <f>#REF!</f>
        <v>#REF!</v>
      </c>
      <c r="B345" s="9" t="e">
        <f>#REF!</f>
        <v>#REF!</v>
      </c>
      <c r="C345" s="5" t="e">
        <f>#REF!</f>
        <v>#REF!</v>
      </c>
      <c r="D345" s="9" t="e">
        <f>#REF!</f>
        <v>#REF!</v>
      </c>
      <c r="E345" s="9" t="e">
        <f>#REF!</f>
        <v>#REF!</v>
      </c>
      <c r="F345" s="9" t="e">
        <f>#REF!</f>
        <v>#REF!</v>
      </c>
      <c r="G345" s="9" t="e">
        <f>#REF!</f>
        <v>#REF!</v>
      </c>
      <c r="H345" s="9" t="e">
        <f>#REF!</f>
        <v>#REF!</v>
      </c>
    </row>
    <row r="346" spans="1:8" ht="15">
      <c r="A346" s="5" t="e">
        <f>#REF!</f>
        <v>#REF!</v>
      </c>
      <c r="B346" s="9" t="e">
        <f>#REF!</f>
        <v>#REF!</v>
      </c>
      <c r="C346" s="5" t="e">
        <f>#REF!</f>
        <v>#REF!</v>
      </c>
      <c r="D346" s="9" t="e">
        <f>#REF!</f>
        <v>#REF!</v>
      </c>
      <c r="E346" s="9" t="e">
        <f>#REF!</f>
        <v>#REF!</v>
      </c>
      <c r="F346" s="9" t="e">
        <f>#REF!</f>
        <v>#REF!</v>
      </c>
      <c r="G346" s="9" t="e">
        <f>#REF!</f>
        <v>#REF!</v>
      </c>
      <c r="H346" s="9" t="e">
        <f>#REF!</f>
        <v>#REF!</v>
      </c>
    </row>
    <row r="347" spans="1:8" ht="15">
      <c r="A347" s="5" t="e">
        <f>#REF!</f>
        <v>#REF!</v>
      </c>
      <c r="B347" s="9" t="e">
        <f>#REF!</f>
        <v>#REF!</v>
      </c>
      <c r="C347" s="5" t="e">
        <f>#REF!</f>
        <v>#REF!</v>
      </c>
      <c r="D347" s="9" t="e">
        <f>#REF!</f>
        <v>#REF!</v>
      </c>
      <c r="E347" s="9" t="e">
        <f>#REF!</f>
        <v>#REF!</v>
      </c>
      <c r="F347" s="9" t="e">
        <f>#REF!</f>
        <v>#REF!</v>
      </c>
      <c r="G347" s="9" t="e">
        <f>#REF!</f>
        <v>#REF!</v>
      </c>
      <c r="H347" s="9" t="e">
        <f>#REF!</f>
        <v>#REF!</v>
      </c>
    </row>
    <row r="348" spans="1:8" ht="15">
      <c r="A348" s="5" t="e">
        <f>#REF!</f>
        <v>#REF!</v>
      </c>
      <c r="B348" s="9" t="e">
        <f>#REF!</f>
        <v>#REF!</v>
      </c>
      <c r="C348" s="5" t="e">
        <f>#REF!</f>
        <v>#REF!</v>
      </c>
      <c r="D348" s="9" t="e">
        <f>#REF!</f>
        <v>#REF!</v>
      </c>
      <c r="E348" s="9" t="e">
        <f>#REF!</f>
        <v>#REF!</v>
      </c>
      <c r="F348" s="9" t="e">
        <f>#REF!</f>
        <v>#REF!</v>
      </c>
      <c r="G348" s="9" t="e">
        <f>#REF!</f>
        <v>#REF!</v>
      </c>
      <c r="H348" s="9" t="e">
        <f>#REF!</f>
        <v>#REF!</v>
      </c>
    </row>
    <row r="349" spans="1:8" ht="15">
      <c r="A349" s="5" t="e">
        <f>#REF!</f>
        <v>#REF!</v>
      </c>
      <c r="B349" s="9" t="e">
        <f>#REF!</f>
        <v>#REF!</v>
      </c>
      <c r="C349" s="5" t="e">
        <f>#REF!</f>
        <v>#REF!</v>
      </c>
      <c r="D349" s="9" t="e">
        <f>#REF!</f>
        <v>#REF!</v>
      </c>
      <c r="E349" s="9" t="e">
        <f>#REF!</f>
        <v>#REF!</v>
      </c>
      <c r="F349" s="9" t="e">
        <f>#REF!</f>
        <v>#REF!</v>
      </c>
      <c r="G349" s="9" t="e">
        <f>#REF!</f>
        <v>#REF!</v>
      </c>
      <c r="H349" s="9" t="e">
        <f>#REF!</f>
        <v>#REF!</v>
      </c>
    </row>
    <row r="350" spans="1:8" ht="15">
      <c r="A350" s="5" t="e">
        <f>#REF!</f>
        <v>#REF!</v>
      </c>
      <c r="B350" s="9" t="e">
        <f>#REF!</f>
        <v>#REF!</v>
      </c>
      <c r="C350" s="5" t="e">
        <f>#REF!</f>
        <v>#REF!</v>
      </c>
      <c r="D350" s="9" t="e">
        <f>#REF!</f>
        <v>#REF!</v>
      </c>
      <c r="E350" s="9" t="e">
        <f>#REF!</f>
        <v>#REF!</v>
      </c>
      <c r="F350" s="9" t="e">
        <f>#REF!</f>
        <v>#REF!</v>
      </c>
      <c r="G350" s="9" t="e">
        <f>#REF!</f>
        <v>#REF!</v>
      </c>
      <c r="H350" s="9" t="e">
        <f>#REF!</f>
        <v>#REF!</v>
      </c>
    </row>
    <row r="351" spans="1:8" ht="15">
      <c r="A351" s="5" t="e">
        <f>#REF!</f>
        <v>#REF!</v>
      </c>
      <c r="B351" s="9" t="e">
        <f>#REF!</f>
        <v>#REF!</v>
      </c>
      <c r="C351" s="5" t="e">
        <f>#REF!</f>
        <v>#REF!</v>
      </c>
      <c r="D351" s="9" t="e">
        <f>#REF!</f>
        <v>#REF!</v>
      </c>
      <c r="E351" s="9" t="e">
        <f>#REF!</f>
        <v>#REF!</v>
      </c>
      <c r="F351" s="9" t="e">
        <f>#REF!</f>
        <v>#REF!</v>
      </c>
      <c r="G351" s="9" t="e">
        <f>#REF!</f>
        <v>#REF!</v>
      </c>
      <c r="H351" s="9" t="e">
        <f>#REF!</f>
        <v>#REF!</v>
      </c>
    </row>
    <row r="352" spans="1:8" ht="15">
      <c r="A352" s="5" t="e">
        <f>#REF!</f>
        <v>#REF!</v>
      </c>
      <c r="B352" s="9" t="e">
        <f>#REF!</f>
        <v>#REF!</v>
      </c>
      <c r="C352" s="5" t="e">
        <f>#REF!</f>
        <v>#REF!</v>
      </c>
      <c r="D352" s="9" t="e">
        <f>#REF!</f>
        <v>#REF!</v>
      </c>
      <c r="E352" s="9" t="e">
        <f>#REF!</f>
        <v>#REF!</v>
      </c>
      <c r="F352" s="9" t="e">
        <f>#REF!</f>
        <v>#REF!</v>
      </c>
      <c r="G352" s="9" t="e">
        <f>#REF!</f>
        <v>#REF!</v>
      </c>
      <c r="H352" s="9" t="e">
        <f>#REF!</f>
        <v>#REF!</v>
      </c>
    </row>
    <row r="353" spans="1:8" ht="15">
      <c r="A353" s="5" t="e">
        <f>#REF!</f>
        <v>#REF!</v>
      </c>
      <c r="B353" s="9" t="e">
        <f>#REF!</f>
        <v>#REF!</v>
      </c>
      <c r="C353" s="5" t="e">
        <f>#REF!</f>
        <v>#REF!</v>
      </c>
      <c r="D353" s="9" t="e">
        <f>#REF!</f>
        <v>#REF!</v>
      </c>
      <c r="E353" s="9" t="e">
        <f>#REF!</f>
        <v>#REF!</v>
      </c>
      <c r="F353" s="9" t="e">
        <f>#REF!</f>
        <v>#REF!</v>
      </c>
      <c r="G353" s="9" t="e">
        <f>#REF!</f>
        <v>#REF!</v>
      </c>
      <c r="H353" s="9" t="e">
        <f>#REF!</f>
        <v>#REF!</v>
      </c>
    </row>
    <row r="354" spans="1:8" ht="15">
      <c r="A354" s="5" t="e">
        <f>#REF!</f>
        <v>#REF!</v>
      </c>
      <c r="B354" s="9" t="e">
        <f>#REF!</f>
        <v>#REF!</v>
      </c>
      <c r="C354" s="5" t="e">
        <f>#REF!</f>
        <v>#REF!</v>
      </c>
      <c r="D354" s="9" t="e">
        <f>#REF!</f>
        <v>#REF!</v>
      </c>
      <c r="E354" s="9" t="e">
        <f>#REF!</f>
        <v>#REF!</v>
      </c>
      <c r="F354" s="9" t="e">
        <f>#REF!</f>
        <v>#REF!</v>
      </c>
      <c r="G354" s="9" t="e">
        <f>#REF!</f>
        <v>#REF!</v>
      </c>
      <c r="H354" s="9" t="e">
        <f>#REF!</f>
        <v>#REF!</v>
      </c>
    </row>
    <row r="355" spans="1:8" ht="15">
      <c r="A355" s="5" t="e">
        <f>#REF!</f>
        <v>#REF!</v>
      </c>
      <c r="B355" s="9" t="e">
        <f>#REF!</f>
        <v>#REF!</v>
      </c>
      <c r="C355" s="5" t="e">
        <f>#REF!</f>
        <v>#REF!</v>
      </c>
      <c r="D355" s="9" t="e">
        <f>#REF!</f>
        <v>#REF!</v>
      </c>
      <c r="E355" s="9" t="e">
        <f>#REF!</f>
        <v>#REF!</v>
      </c>
      <c r="F355" s="9" t="e">
        <f>#REF!</f>
        <v>#REF!</v>
      </c>
      <c r="G355" s="9" t="e">
        <f>#REF!</f>
        <v>#REF!</v>
      </c>
      <c r="H355" s="9" t="e">
        <f>#REF!</f>
        <v>#REF!</v>
      </c>
    </row>
    <row r="356" spans="1:8" ht="15">
      <c r="A356" s="5" t="e">
        <f>#REF!</f>
        <v>#REF!</v>
      </c>
      <c r="B356" s="9" t="e">
        <f>#REF!</f>
        <v>#REF!</v>
      </c>
      <c r="C356" s="5" t="e">
        <f>#REF!</f>
        <v>#REF!</v>
      </c>
      <c r="D356" s="9" t="e">
        <f>#REF!</f>
        <v>#REF!</v>
      </c>
      <c r="E356" s="9" t="e">
        <f>#REF!</f>
        <v>#REF!</v>
      </c>
      <c r="F356" s="9" t="e">
        <f>#REF!</f>
        <v>#REF!</v>
      </c>
      <c r="G356" s="9" t="e">
        <f>#REF!</f>
        <v>#REF!</v>
      </c>
      <c r="H356" s="9" t="e">
        <f>#REF!</f>
        <v>#REF!</v>
      </c>
    </row>
    <row r="357" spans="1:8" ht="15">
      <c r="A357" s="5" t="e">
        <f>#REF!</f>
        <v>#REF!</v>
      </c>
      <c r="B357" s="9" t="e">
        <f>#REF!</f>
        <v>#REF!</v>
      </c>
      <c r="C357" s="5" t="e">
        <f>#REF!</f>
        <v>#REF!</v>
      </c>
      <c r="D357" s="9" t="e">
        <f>#REF!</f>
        <v>#REF!</v>
      </c>
      <c r="E357" s="9" t="e">
        <f>#REF!</f>
        <v>#REF!</v>
      </c>
      <c r="F357" s="9" t="e">
        <f>#REF!</f>
        <v>#REF!</v>
      </c>
      <c r="G357" s="9" t="e">
        <f>#REF!</f>
        <v>#REF!</v>
      </c>
      <c r="H357" s="9" t="e">
        <f>#REF!</f>
        <v>#REF!</v>
      </c>
    </row>
    <row r="358" spans="1:8" ht="15">
      <c r="A358" s="5" t="e">
        <f>#REF!</f>
        <v>#REF!</v>
      </c>
      <c r="B358" s="9" t="e">
        <f>#REF!</f>
        <v>#REF!</v>
      </c>
      <c r="C358" s="5" t="e">
        <f>#REF!</f>
        <v>#REF!</v>
      </c>
      <c r="D358" s="9" t="e">
        <f>#REF!</f>
        <v>#REF!</v>
      </c>
      <c r="E358" s="9" t="e">
        <f>#REF!</f>
        <v>#REF!</v>
      </c>
      <c r="F358" s="9" t="e">
        <f>#REF!</f>
        <v>#REF!</v>
      </c>
      <c r="G358" s="9" t="e">
        <f>#REF!</f>
        <v>#REF!</v>
      </c>
      <c r="H358" s="9" t="e">
        <f>#REF!</f>
        <v>#REF!</v>
      </c>
    </row>
    <row r="359" spans="1:8" ht="15">
      <c r="A359" s="5" t="e">
        <f>#REF!</f>
        <v>#REF!</v>
      </c>
      <c r="B359" s="9" t="e">
        <f>#REF!</f>
        <v>#REF!</v>
      </c>
      <c r="C359" s="5" t="e">
        <f>#REF!</f>
        <v>#REF!</v>
      </c>
      <c r="D359" s="9" t="e">
        <f>#REF!</f>
        <v>#REF!</v>
      </c>
      <c r="E359" s="9" t="e">
        <f>#REF!</f>
        <v>#REF!</v>
      </c>
      <c r="F359" s="9" t="e">
        <f>#REF!</f>
        <v>#REF!</v>
      </c>
      <c r="G359" s="9" t="e">
        <f>#REF!</f>
        <v>#REF!</v>
      </c>
      <c r="H359" s="9" t="e">
        <f>#REF!</f>
        <v>#REF!</v>
      </c>
    </row>
    <row r="360" spans="1:8" ht="15">
      <c r="A360" s="5" t="e">
        <f>#REF!</f>
        <v>#REF!</v>
      </c>
      <c r="B360" s="9" t="e">
        <f>#REF!</f>
        <v>#REF!</v>
      </c>
      <c r="C360" s="5" t="e">
        <f>#REF!</f>
        <v>#REF!</v>
      </c>
      <c r="D360" s="9" t="e">
        <f>#REF!</f>
        <v>#REF!</v>
      </c>
      <c r="E360" s="9" t="e">
        <f>#REF!</f>
        <v>#REF!</v>
      </c>
      <c r="F360" s="9" t="e">
        <f>#REF!</f>
        <v>#REF!</v>
      </c>
      <c r="G360" s="9" t="e">
        <f>#REF!</f>
        <v>#REF!</v>
      </c>
      <c r="H360" s="9" t="e">
        <f>#REF!</f>
        <v>#REF!</v>
      </c>
    </row>
    <row r="361" spans="1:8" ht="15">
      <c r="A361" s="5" t="e">
        <f>#REF!</f>
        <v>#REF!</v>
      </c>
      <c r="B361" s="9" t="e">
        <f>#REF!</f>
        <v>#REF!</v>
      </c>
      <c r="C361" s="5" t="e">
        <f>#REF!</f>
        <v>#REF!</v>
      </c>
      <c r="D361" s="9" t="e">
        <f>#REF!</f>
        <v>#REF!</v>
      </c>
      <c r="E361" s="9" t="e">
        <f>#REF!</f>
        <v>#REF!</v>
      </c>
      <c r="F361" s="9" t="e">
        <f>#REF!</f>
        <v>#REF!</v>
      </c>
      <c r="G361" s="9" t="e">
        <f>#REF!</f>
        <v>#REF!</v>
      </c>
      <c r="H361" s="9" t="e">
        <f>#REF!</f>
        <v>#REF!</v>
      </c>
    </row>
    <row r="362" spans="1:8" ht="15">
      <c r="A362" s="5" t="e">
        <f>#REF!</f>
        <v>#REF!</v>
      </c>
      <c r="B362" s="9" t="e">
        <f>#REF!</f>
        <v>#REF!</v>
      </c>
      <c r="C362" s="5" t="e">
        <f>#REF!</f>
        <v>#REF!</v>
      </c>
      <c r="D362" s="9" t="e">
        <f>#REF!</f>
        <v>#REF!</v>
      </c>
      <c r="E362" s="9" t="e">
        <f>#REF!</f>
        <v>#REF!</v>
      </c>
      <c r="F362" s="9" t="e">
        <f>#REF!</f>
        <v>#REF!</v>
      </c>
      <c r="G362" s="9" t="e">
        <f>#REF!</f>
        <v>#REF!</v>
      </c>
      <c r="H362" s="9" t="e">
        <f>#REF!</f>
        <v>#REF!</v>
      </c>
    </row>
    <row r="363" spans="1:8" ht="15">
      <c r="A363" s="5" t="e">
        <f>#REF!</f>
        <v>#REF!</v>
      </c>
      <c r="B363" s="9" t="e">
        <f>#REF!</f>
        <v>#REF!</v>
      </c>
      <c r="C363" s="5" t="e">
        <f>#REF!</f>
        <v>#REF!</v>
      </c>
      <c r="D363" s="9" t="e">
        <f>#REF!</f>
        <v>#REF!</v>
      </c>
      <c r="E363" s="9" t="e">
        <f>#REF!</f>
        <v>#REF!</v>
      </c>
      <c r="F363" s="9" t="e">
        <f>#REF!</f>
        <v>#REF!</v>
      </c>
      <c r="G363" s="9" t="e">
        <f>#REF!</f>
        <v>#REF!</v>
      </c>
      <c r="H363" s="9" t="e">
        <f>#REF!</f>
        <v>#REF!</v>
      </c>
    </row>
    <row r="364" spans="1:8" ht="15">
      <c r="A364" s="5" t="e">
        <f>#REF!</f>
        <v>#REF!</v>
      </c>
      <c r="B364" s="9" t="e">
        <f>#REF!</f>
        <v>#REF!</v>
      </c>
      <c r="C364" s="5" t="e">
        <f>#REF!</f>
        <v>#REF!</v>
      </c>
      <c r="D364" s="9" t="e">
        <f>#REF!</f>
        <v>#REF!</v>
      </c>
      <c r="E364" s="9" t="e">
        <f>#REF!</f>
        <v>#REF!</v>
      </c>
      <c r="F364" s="9" t="e">
        <f>#REF!</f>
        <v>#REF!</v>
      </c>
      <c r="G364" s="9" t="e">
        <f>#REF!</f>
        <v>#REF!</v>
      </c>
      <c r="H364" s="9" t="e">
        <f>#REF!</f>
        <v>#REF!</v>
      </c>
    </row>
    <row r="365" spans="1:8" ht="15">
      <c r="A365" s="5" t="e">
        <f>#REF!</f>
        <v>#REF!</v>
      </c>
      <c r="B365" s="9" t="e">
        <f>#REF!</f>
        <v>#REF!</v>
      </c>
      <c r="C365" s="5" t="e">
        <f>#REF!</f>
        <v>#REF!</v>
      </c>
      <c r="D365" s="9" t="e">
        <f>#REF!</f>
        <v>#REF!</v>
      </c>
      <c r="E365" s="9" t="e">
        <f>#REF!</f>
        <v>#REF!</v>
      </c>
      <c r="F365" s="9" t="e">
        <f>#REF!</f>
        <v>#REF!</v>
      </c>
      <c r="G365" s="9" t="e">
        <f>#REF!</f>
        <v>#REF!</v>
      </c>
      <c r="H365" s="9" t="e">
        <f>#REF!</f>
        <v>#REF!</v>
      </c>
    </row>
    <row r="366" spans="1:8" ht="15">
      <c r="A366" s="5" t="e">
        <f>#REF!</f>
        <v>#REF!</v>
      </c>
      <c r="B366" s="9" t="e">
        <f>#REF!</f>
        <v>#REF!</v>
      </c>
      <c r="C366" s="5" t="e">
        <f>#REF!</f>
        <v>#REF!</v>
      </c>
      <c r="D366" s="9" t="e">
        <f>#REF!</f>
        <v>#REF!</v>
      </c>
      <c r="E366" s="9" t="e">
        <f>#REF!</f>
        <v>#REF!</v>
      </c>
      <c r="F366" s="9" t="e">
        <f>#REF!</f>
        <v>#REF!</v>
      </c>
      <c r="G366" s="9" t="e">
        <f>#REF!</f>
        <v>#REF!</v>
      </c>
      <c r="H366" s="9" t="e">
        <f>#REF!</f>
        <v>#REF!</v>
      </c>
    </row>
    <row r="367" spans="1:8" ht="15">
      <c r="A367" s="5" t="e">
        <f>#REF!</f>
        <v>#REF!</v>
      </c>
      <c r="B367" s="9" t="e">
        <f>#REF!</f>
        <v>#REF!</v>
      </c>
      <c r="C367" s="5" t="e">
        <f>#REF!</f>
        <v>#REF!</v>
      </c>
      <c r="D367" s="9" t="e">
        <f>#REF!</f>
        <v>#REF!</v>
      </c>
      <c r="E367" s="9" t="e">
        <f>#REF!</f>
        <v>#REF!</v>
      </c>
      <c r="F367" s="9" t="e">
        <f>#REF!</f>
        <v>#REF!</v>
      </c>
      <c r="G367" s="9" t="e">
        <f>#REF!</f>
        <v>#REF!</v>
      </c>
      <c r="H367" s="9" t="e">
        <f>#REF!</f>
        <v>#REF!</v>
      </c>
    </row>
    <row r="368" spans="1:8" ht="15">
      <c r="A368" s="5" t="e">
        <f>#REF!</f>
        <v>#REF!</v>
      </c>
      <c r="B368" s="9" t="e">
        <f>#REF!</f>
        <v>#REF!</v>
      </c>
      <c r="C368" s="5" t="e">
        <f>#REF!</f>
        <v>#REF!</v>
      </c>
      <c r="D368" s="9" t="e">
        <f>#REF!</f>
        <v>#REF!</v>
      </c>
      <c r="E368" s="9" t="e">
        <f>#REF!</f>
        <v>#REF!</v>
      </c>
      <c r="F368" s="9" t="e">
        <f>#REF!</f>
        <v>#REF!</v>
      </c>
      <c r="G368" s="9" t="e">
        <f>#REF!</f>
        <v>#REF!</v>
      </c>
      <c r="H368" s="9" t="e">
        <f>#REF!</f>
        <v>#REF!</v>
      </c>
    </row>
    <row r="369" spans="1:8" ht="15">
      <c r="A369" s="5" t="e">
        <f>#REF!</f>
        <v>#REF!</v>
      </c>
      <c r="B369" s="9" t="e">
        <f>#REF!</f>
        <v>#REF!</v>
      </c>
      <c r="C369" s="5" t="e">
        <f>#REF!</f>
        <v>#REF!</v>
      </c>
      <c r="D369" s="9" t="e">
        <f>#REF!</f>
        <v>#REF!</v>
      </c>
      <c r="E369" s="9" t="e">
        <f>#REF!</f>
        <v>#REF!</v>
      </c>
      <c r="F369" s="9" t="e">
        <f>#REF!</f>
        <v>#REF!</v>
      </c>
      <c r="G369" s="9" t="e">
        <f>#REF!</f>
        <v>#REF!</v>
      </c>
      <c r="H369" s="9" t="e">
        <f>#REF!</f>
        <v>#REF!</v>
      </c>
    </row>
    <row r="370" spans="1:8" ht="15">
      <c r="A370" s="5" t="e">
        <f>#REF!</f>
        <v>#REF!</v>
      </c>
      <c r="B370" s="9" t="e">
        <f>#REF!</f>
        <v>#REF!</v>
      </c>
      <c r="C370" s="5" t="e">
        <f>#REF!</f>
        <v>#REF!</v>
      </c>
      <c r="D370" s="9" t="e">
        <f>#REF!</f>
        <v>#REF!</v>
      </c>
      <c r="E370" s="9" t="e">
        <f>#REF!</f>
        <v>#REF!</v>
      </c>
      <c r="F370" s="9" t="e">
        <f>#REF!</f>
        <v>#REF!</v>
      </c>
      <c r="G370" s="9" t="e">
        <f>#REF!</f>
        <v>#REF!</v>
      </c>
      <c r="H370" s="9" t="e">
        <f>#REF!</f>
        <v>#REF!</v>
      </c>
    </row>
    <row r="371" spans="1:8" ht="15">
      <c r="A371" s="5" t="e">
        <f>#REF!</f>
        <v>#REF!</v>
      </c>
      <c r="B371" s="9" t="e">
        <f>#REF!</f>
        <v>#REF!</v>
      </c>
      <c r="C371" s="5" t="e">
        <f>#REF!</f>
        <v>#REF!</v>
      </c>
      <c r="D371" s="9" t="e">
        <f>#REF!</f>
        <v>#REF!</v>
      </c>
      <c r="E371" s="9" t="e">
        <f>#REF!</f>
        <v>#REF!</v>
      </c>
      <c r="F371" s="9" t="e">
        <f>#REF!</f>
        <v>#REF!</v>
      </c>
      <c r="G371" s="9" t="e">
        <f>#REF!</f>
        <v>#REF!</v>
      </c>
      <c r="H371" s="9" t="e">
        <f>#REF!</f>
        <v>#REF!</v>
      </c>
    </row>
    <row r="372" spans="1:8" ht="15">
      <c r="A372" s="5" t="e">
        <f>#REF!</f>
        <v>#REF!</v>
      </c>
      <c r="B372" s="9" t="e">
        <f>#REF!</f>
        <v>#REF!</v>
      </c>
      <c r="C372" s="5" t="e">
        <f>#REF!</f>
        <v>#REF!</v>
      </c>
      <c r="D372" s="9" t="e">
        <f>#REF!</f>
        <v>#REF!</v>
      </c>
      <c r="E372" s="9" t="e">
        <f>#REF!</f>
        <v>#REF!</v>
      </c>
      <c r="F372" s="9" t="e">
        <f>#REF!</f>
        <v>#REF!</v>
      </c>
      <c r="G372" s="9" t="e">
        <f>#REF!</f>
        <v>#REF!</v>
      </c>
      <c r="H372" s="9" t="e">
        <f>#REF!</f>
        <v>#REF!</v>
      </c>
    </row>
    <row r="373" spans="1:8" ht="15">
      <c r="A373" s="5" t="e">
        <f>#REF!</f>
        <v>#REF!</v>
      </c>
      <c r="B373" s="9" t="e">
        <f>#REF!</f>
        <v>#REF!</v>
      </c>
      <c r="C373" s="5" t="e">
        <f>#REF!</f>
        <v>#REF!</v>
      </c>
      <c r="D373" s="9" t="e">
        <f>#REF!</f>
        <v>#REF!</v>
      </c>
      <c r="E373" s="9" t="e">
        <f>#REF!</f>
        <v>#REF!</v>
      </c>
      <c r="F373" s="9" t="e">
        <f>#REF!</f>
        <v>#REF!</v>
      </c>
      <c r="G373" s="9" t="e">
        <f>#REF!</f>
        <v>#REF!</v>
      </c>
      <c r="H373" s="9" t="e">
        <f>#REF!</f>
        <v>#REF!</v>
      </c>
    </row>
    <row r="374" spans="1:8" ht="15">
      <c r="A374" s="5" t="e">
        <f>#REF!</f>
        <v>#REF!</v>
      </c>
      <c r="B374" s="9" t="e">
        <f>#REF!</f>
        <v>#REF!</v>
      </c>
      <c r="C374" s="5" t="e">
        <f>#REF!</f>
        <v>#REF!</v>
      </c>
      <c r="D374" s="9" t="e">
        <f>#REF!</f>
        <v>#REF!</v>
      </c>
      <c r="E374" s="9" t="e">
        <f>#REF!</f>
        <v>#REF!</v>
      </c>
      <c r="F374" s="9" t="e">
        <f>#REF!</f>
        <v>#REF!</v>
      </c>
      <c r="G374" s="9" t="e">
        <f>#REF!</f>
        <v>#REF!</v>
      </c>
      <c r="H374" s="9" t="e">
        <f>#REF!</f>
        <v>#REF!</v>
      </c>
    </row>
    <row r="375" ht="15">
      <c r="A375" s="5" t="s">
        <v>246</v>
      </c>
    </row>
  </sheetData>
  <sheetProtection/>
  <printOptions/>
  <pageMargins left="0.25" right="0.24" top="1" bottom="1" header="0.5" footer="0.5"/>
  <pageSetup orientation="portrait" paperSize="9"/>
  <headerFooter alignWithMargins="0">
    <oddHeader>&amp;C&amp;F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zoomScalePageLayoutView="0" workbookViewId="0" topLeftCell="A1">
      <selection activeCell="E24" sqref="E24"/>
    </sheetView>
  </sheetViews>
  <sheetFormatPr defaultColWidth="8.88671875" defaultRowHeight="15"/>
  <cols>
    <col min="1" max="1" width="4.6640625" style="127" customWidth="1"/>
    <col min="2" max="2" width="21.5546875" style="127" customWidth="1"/>
    <col min="3" max="3" width="1.66796875" style="127" customWidth="1"/>
    <col min="4" max="4" width="21.5546875" style="127" customWidth="1"/>
    <col min="5" max="5" width="14.99609375" style="128" customWidth="1"/>
    <col min="6" max="6" width="18.88671875" style="127" customWidth="1"/>
    <col min="7" max="7" width="2.88671875" style="127" customWidth="1"/>
    <col min="8" max="8" width="21.5546875" style="127" customWidth="1"/>
    <col min="9" max="9" width="3.3359375" style="128" customWidth="1"/>
    <col min="10" max="11" width="1.2265625" style="128" customWidth="1"/>
    <col min="12" max="12" width="1.5625" style="128" customWidth="1"/>
    <col min="13" max="14" width="3.99609375" style="128" customWidth="1"/>
    <col min="15" max="16" width="1.2265625" style="128" customWidth="1"/>
    <col min="17" max="18" width="3.6640625" style="128" customWidth="1"/>
    <col min="19" max="19" width="4.21484375" style="128" customWidth="1"/>
    <col min="20" max="20" width="0.88671875" style="128" customWidth="1"/>
    <col min="21" max="22" width="1.2265625" style="128" customWidth="1"/>
    <col min="23" max="23" width="8.88671875" style="128" customWidth="1"/>
    <col min="24" max="26" width="1.2265625" style="128" customWidth="1"/>
    <col min="27" max="27" width="8.88671875" style="128" customWidth="1"/>
    <col min="28" max="28" width="0.88671875" style="128" customWidth="1"/>
    <col min="29" max="30" width="1.2265625" style="128" customWidth="1"/>
    <col min="31" max="31" width="8.88671875" style="128" customWidth="1"/>
    <col min="32" max="32" width="0.88671875" style="128" customWidth="1"/>
    <col min="33" max="34" width="1.2265625" style="128" customWidth="1"/>
    <col min="35" max="35" width="8.88671875" style="128" customWidth="1"/>
    <col min="36" max="37" width="0.88671875" style="128" customWidth="1"/>
    <col min="38" max="38" width="1.2265625" style="128" customWidth="1"/>
    <col min="39" max="39" width="8.88671875" style="128" customWidth="1"/>
    <col min="40" max="40" width="2.10546875" style="128" customWidth="1"/>
    <col min="41" max="41" width="8.88671875" style="128" customWidth="1"/>
    <col min="42" max="42" width="1.2265625" style="128" customWidth="1"/>
    <col min="43" max="16384" width="8.88671875" style="128" customWidth="1"/>
  </cols>
  <sheetData>
    <row r="1" spans="1:42" ht="28.5" customHeight="1">
      <c r="A1" s="214" t="s">
        <v>30</v>
      </c>
      <c r="B1" s="126"/>
      <c r="E1" s="127"/>
      <c r="T1" s="129"/>
      <c r="U1" s="129"/>
      <c r="V1" s="129"/>
      <c r="X1" s="129"/>
      <c r="Y1" s="129"/>
      <c r="Z1" s="129"/>
      <c r="AB1" s="129"/>
      <c r="AC1" s="129"/>
      <c r="AD1" s="129"/>
      <c r="AN1" s="130"/>
      <c r="AP1" s="131"/>
    </row>
    <row r="2" spans="1:42" ht="24" customHeight="1">
      <c r="A2" s="215" t="str">
        <f>Parametre!$B$1</f>
        <v>CC Plast Cup</v>
      </c>
      <c r="E2" s="127"/>
      <c r="F2" s="132"/>
      <c r="T2" s="129"/>
      <c r="U2" s="129"/>
      <c r="V2" s="129"/>
      <c r="X2" s="129"/>
      <c r="Y2" s="129"/>
      <c r="Z2" s="129"/>
      <c r="AB2" s="129"/>
      <c r="AC2" s="129"/>
      <c r="AD2" s="129"/>
      <c r="AN2" s="130"/>
      <c r="AP2" s="131"/>
    </row>
    <row r="3" spans="1:42" ht="21" customHeight="1">
      <c r="A3" s="133"/>
      <c r="B3" s="134"/>
      <c r="E3" s="135" t="s">
        <v>16</v>
      </c>
      <c r="F3" s="136" t="s">
        <v>17</v>
      </c>
      <c r="H3" s="137" t="s">
        <v>18</v>
      </c>
      <c r="O3" s="138" t="s">
        <v>19</v>
      </c>
      <c r="P3" s="139"/>
      <c r="Q3" s="139"/>
      <c r="R3" s="139"/>
      <c r="S3" s="138" t="s">
        <v>20</v>
      </c>
      <c r="T3" s="129"/>
      <c r="U3" s="129"/>
      <c r="V3" s="129"/>
      <c r="X3" s="129"/>
      <c r="Y3" s="129"/>
      <c r="Z3" s="129"/>
      <c r="AB3" s="129"/>
      <c r="AC3" s="129"/>
      <c r="AD3" s="129"/>
      <c r="AN3" s="130"/>
      <c r="AP3" s="131"/>
    </row>
    <row r="4" spans="1:43" ht="11.25">
      <c r="A4" s="133"/>
      <c r="B4" s="140"/>
      <c r="C4" s="140"/>
      <c r="D4" s="140"/>
      <c r="E4" s="143"/>
      <c r="F4" s="140"/>
      <c r="G4" s="140"/>
      <c r="H4" s="140"/>
      <c r="I4" s="131" t="s">
        <v>21</v>
      </c>
      <c r="J4" s="141" t="s">
        <v>22</v>
      </c>
      <c r="K4" s="141" t="s">
        <v>22</v>
      </c>
      <c r="L4" s="141" t="s">
        <v>22</v>
      </c>
      <c r="M4" s="141" t="s">
        <v>22</v>
      </c>
      <c r="N4" s="141" t="s">
        <v>22</v>
      </c>
      <c r="O4" s="130">
        <v>1</v>
      </c>
      <c r="P4" s="130">
        <v>2</v>
      </c>
      <c r="Q4" s="130">
        <v>3</v>
      </c>
      <c r="R4" s="130">
        <v>4</v>
      </c>
      <c r="T4" s="142" t="s">
        <v>23</v>
      </c>
      <c r="U4" s="142"/>
      <c r="V4" s="142"/>
      <c r="W4" s="131"/>
      <c r="X4" s="142" t="s">
        <v>24</v>
      </c>
      <c r="Y4" s="142"/>
      <c r="Z4" s="142"/>
      <c r="AA4" s="131"/>
      <c r="AB4" s="142" t="s">
        <v>25</v>
      </c>
      <c r="AC4" s="142"/>
      <c r="AD4" s="142"/>
      <c r="AE4" s="131"/>
      <c r="AF4" s="142" t="s">
        <v>26</v>
      </c>
      <c r="AG4" s="142"/>
      <c r="AH4" s="142"/>
      <c r="AI4" s="131"/>
      <c r="AJ4" s="142" t="s">
        <v>27</v>
      </c>
      <c r="AK4" s="142"/>
      <c r="AL4" s="142"/>
      <c r="AM4" s="131"/>
      <c r="AN4" s="130" t="s">
        <v>28</v>
      </c>
      <c r="AO4" s="131"/>
      <c r="AP4" s="131"/>
      <c r="AQ4" s="131"/>
    </row>
    <row r="5" spans="1:42" ht="11.25">
      <c r="A5" s="133" t="s">
        <v>31</v>
      </c>
      <c r="B5" s="143" t="str">
        <f>REPT('HA-Ræk'!$B$7,1)</f>
        <v>Mike Off</v>
      </c>
      <c r="C5" s="143" t="s">
        <v>29</v>
      </c>
      <c r="D5" s="143" t="str">
        <f>REPT('HA-Ræk'!$B$8,1)</f>
        <v>Bye</v>
      </c>
      <c r="E5" s="143" t="s">
        <v>249</v>
      </c>
      <c r="F5" s="143" t="str">
        <f aca="true" t="shared" si="0" ref="F5:F20">IF(S5&lt;2,TOM,IF($AP5=1,B5,D5))</f>
        <v>Mike Off</v>
      </c>
      <c r="G5" s="140"/>
      <c r="H5" s="143" t="str">
        <f aca="true" t="shared" si="1" ref="H5:H20">IF(S5&lt;2,TOM,IF($AP5=1,D5,B5))</f>
        <v>Bye</v>
      </c>
      <c r="I5" s="130">
        <f aca="true" t="shared" si="2" ref="I5:I20">LEN(E5)</f>
        <v>14</v>
      </c>
      <c r="J5" s="130">
        <f aca="true" t="shared" si="3" ref="J5:J20">FIND("/",$E5)</f>
        <v>3</v>
      </c>
      <c r="K5" s="130">
        <f aca="true" t="shared" si="4" ref="K5:K20">FIND("/",$E5,($J5+1))</f>
        <v>8</v>
      </c>
      <c r="L5" s="130">
        <f aca="true" t="shared" si="5" ref="L5:L20">FIND("/",$E5,($K5+1))</f>
        <v>13</v>
      </c>
      <c r="M5" s="130" t="e">
        <f aca="true" t="shared" si="6" ref="M5:M20">FIND("/",$E5,($L5+1))</f>
        <v>#VALUE!</v>
      </c>
      <c r="N5" s="130" t="e">
        <f aca="true" t="shared" si="7" ref="N5:N20">FIND("/",$E5,($M5+1))</f>
        <v>#VALUE!</v>
      </c>
      <c r="O5" s="130">
        <f aca="true" t="shared" si="8" ref="O5:O20">FIND(" ",$E5)</f>
        <v>5</v>
      </c>
      <c r="P5" s="130">
        <f aca="true" t="shared" si="9" ref="P5:R20">FIND(" ",$E5,O5+1)</f>
        <v>10</v>
      </c>
      <c r="Q5" s="130" t="e">
        <f t="shared" si="9"/>
        <v>#VALUE!</v>
      </c>
      <c r="R5" s="130" t="e">
        <f t="shared" si="9"/>
        <v>#VALUE!</v>
      </c>
      <c r="S5" s="130">
        <f aca="true" t="shared" si="10" ref="S5:S20">COUNT(J5:N5)</f>
        <v>3</v>
      </c>
      <c r="T5" s="130" t="str">
        <f aca="true" t="shared" si="11" ref="T5:T20">MID($E5,1,J5-1)</f>
        <v>11</v>
      </c>
      <c r="U5" s="130" t="str">
        <f aca="true" t="shared" si="12" ref="U5:U20">MID($E5,J5+1,2)</f>
        <v>0 </v>
      </c>
      <c r="V5" s="130">
        <f aca="true" t="shared" si="13" ref="V5:V11">IF(VALUE(T5)&gt;VALUE(U5),1,5)</f>
        <v>1</v>
      </c>
      <c r="W5" s="131"/>
      <c r="X5" s="130" t="str">
        <f aca="true" t="shared" si="14" ref="X5:X20">MID($E5,O5+1,K5-O5-1)</f>
        <v>11</v>
      </c>
      <c r="Y5" s="130" t="str">
        <f aca="true" t="shared" si="15" ref="Y5:Y20">MID($E5,K5+1,2)</f>
        <v>0 </v>
      </c>
      <c r="Z5" s="130">
        <f aca="true" t="shared" si="16" ref="Z5:Z20">IF(VALUE(X5)&gt;VALUE(Y5),1,5)</f>
        <v>1</v>
      </c>
      <c r="AA5" s="131"/>
      <c r="AB5" s="130" t="str">
        <f aca="true" t="shared" si="17" ref="AB5:AB20">MID($E5,P5+1,L5-P5-1)</f>
        <v>11</v>
      </c>
      <c r="AC5" s="130" t="str">
        <f aca="true" t="shared" si="18" ref="AC5:AC20">MID($E5,L5+1,2)</f>
        <v>0</v>
      </c>
      <c r="AD5" s="130">
        <f aca="true" t="shared" si="19" ref="AD5:AD20">IF(VALUE(AB5)&gt;VALUE(AC5),1,5)</f>
        <v>1</v>
      </c>
      <c r="AF5" s="130">
        <f aca="true" t="shared" si="20" ref="AF5:AF20">IF(S5=3,"",MID($E5,Q5+1,M5-Q5-1))</f>
      </c>
      <c r="AG5" s="130">
        <f aca="true" t="shared" si="21" ref="AG5:AG20">IF(S5=3,"",MID($E5,M5+1,2))</f>
      </c>
      <c r="AH5" s="130">
        <f aca="true" t="shared" si="22" ref="AH5:AH20">IF(AF5="","",IF(VALUE(AF5)&gt;VALUE(AG5),1,5))</f>
      </c>
      <c r="AJ5" s="130">
        <f aca="true" t="shared" si="23" ref="AJ5:AJ20">IF(S5&lt;5,"",MID($E5,R5+1,N5-R5-1))</f>
      </c>
      <c r="AK5" s="130">
        <f aca="true" t="shared" si="24" ref="AK5:AK20">IF(S5&lt;5,"",MID($E5,N5+1,2))</f>
      </c>
      <c r="AL5" s="130">
        <f aca="true" t="shared" si="25" ref="AL5:AL20">IF(AJ5="","",IF(VALUE(AJ5)&gt;VALUE(AK5),1,5))</f>
      </c>
      <c r="AN5" s="130">
        <f aca="true" t="shared" si="26" ref="AN5:AN20">SUM(V5,Z5,AD5,AH5,AL5)</f>
        <v>3</v>
      </c>
      <c r="AP5" s="131">
        <f aca="true" t="shared" si="27" ref="AP5:AP20">IF(AN5&lt;1,0,IF(AN5&lt;14,1,2))</f>
        <v>1</v>
      </c>
    </row>
    <row r="6" spans="1:42" ht="11.25">
      <c r="A6" s="144" t="s">
        <v>33</v>
      </c>
      <c r="B6" s="143" t="str">
        <f>REPT('HA-Ræk'!$B$11,1)</f>
        <v>Bye</v>
      </c>
      <c r="C6" s="143" t="s">
        <v>29</v>
      </c>
      <c r="D6" s="143" t="str">
        <f>REPT('HA-Ræk'!$B$12,1)</f>
        <v>Jes Nyhegn</v>
      </c>
      <c r="E6" s="143" t="s">
        <v>251</v>
      </c>
      <c r="F6" s="143" t="str">
        <f t="shared" si="0"/>
        <v>Jes Nyhegn</v>
      </c>
      <c r="G6" s="140"/>
      <c r="H6" s="143" t="str">
        <f t="shared" si="1"/>
        <v>Bye</v>
      </c>
      <c r="I6" s="130">
        <f t="shared" si="2"/>
        <v>14</v>
      </c>
      <c r="J6" s="130">
        <f t="shared" si="3"/>
        <v>2</v>
      </c>
      <c r="K6" s="130">
        <f t="shared" si="4"/>
        <v>7</v>
      </c>
      <c r="L6" s="130">
        <f t="shared" si="5"/>
        <v>12</v>
      </c>
      <c r="M6" s="130" t="e">
        <f t="shared" si="6"/>
        <v>#VALUE!</v>
      </c>
      <c r="N6" s="130" t="e">
        <f t="shared" si="7"/>
        <v>#VALUE!</v>
      </c>
      <c r="O6" s="130">
        <f t="shared" si="8"/>
        <v>5</v>
      </c>
      <c r="P6" s="130">
        <f t="shared" si="9"/>
        <v>10</v>
      </c>
      <c r="Q6" s="130" t="e">
        <f t="shared" si="9"/>
        <v>#VALUE!</v>
      </c>
      <c r="R6" s="130" t="e">
        <f t="shared" si="9"/>
        <v>#VALUE!</v>
      </c>
      <c r="S6" s="130">
        <f t="shared" si="10"/>
        <v>3</v>
      </c>
      <c r="T6" s="130" t="str">
        <f t="shared" si="11"/>
        <v>0</v>
      </c>
      <c r="U6" s="130" t="str">
        <f t="shared" si="12"/>
        <v>11</v>
      </c>
      <c r="V6" s="130">
        <f t="shared" si="13"/>
        <v>5</v>
      </c>
      <c r="W6" s="131"/>
      <c r="X6" s="130" t="str">
        <f t="shared" si="14"/>
        <v>0</v>
      </c>
      <c r="Y6" s="130" t="str">
        <f t="shared" si="15"/>
        <v>11</v>
      </c>
      <c r="Z6" s="130">
        <f t="shared" si="16"/>
        <v>5</v>
      </c>
      <c r="AA6" s="131"/>
      <c r="AB6" s="130" t="str">
        <f t="shared" si="17"/>
        <v>0</v>
      </c>
      <c r="AC6" s="130" t="str">
        <f t="shared" si="18"/>
        <v>11</v>
      </c>
      <c r="AD6" s="130">
        <f t="shared" si="19"/>
        <v>5</v>
      </c>
      <c r="AF6" s="130">
        <f t="shared" si="20"/>
      </c>
      <c r="AG6" s="130">
        <f t="shared" si="21"/>
      </c>
      <c r="AH6" s="130">
        <f t="shared" si="22"/>
      </c>
      <c r="AJ6" s="130">
        <f t="shared" si="23"/>
      </c>
      <c r="AK6" s="130">
        <f t="shared" si="24"/>
      </c>
      <c r="AL6" s="130">
        <f t="shared" si="25"/>
      </c>
      <c r="AN6" s="130">
        <f t="shared" si="26"/>
        <v>15</v>
      </c>
      <c r="AP6" s="131">
        <f t="shared" si="27"/>
        <v>2</v>
      </c>
    </row>
    <row r="7" spans="1:42" ht="11.25">
      <c r="A7" s="144" t="s">
        <v>34</v>
      </c>
      <c r="B7" s="143" t="str">
        <f>REPT('HA-Ræk'!$B$15,1)</f>
        <v>Bye</v>
      </c>
      <c r="C7" s="143" t="s">
        <v>29</v>
      </c>
      <c r="D7" s="143" t="str">
        <f>REPT('HA-Ræk'!$B$16,1)</f>
        <v>Christian Steffensen</v>
      </c>
      <c r="E7" s="143" t="s">
        <v>251</v>
      </c>
      <c r="F7" s="143" t="str">
        <f t="shared" si="0"/>
        <v>Christian Steffensen</v>
      </c>
      <c r="G7" s="140"/>
      <c r="H7" s="143" t="str">
        <f t="shared" si="1"/>
        <v>Bye</v>
      </c>
      <c r="I7" s="130">
        <f t="shared" si="2"/>
        <v>14</v>
      </c>
      <c r="J7" s="130">
        <f t="shared" si="3"/>
        <v>2</v>
      </c>
      <c r="K7" s="130">
        <f t="shared" si="4"/>
        <v>7</v>
      </c>
      <c r="L7" s="130">
        <f t="shared" si="5"/>
        <v>12</v>
      </c>
      <c r="M7" s="130" t="e">
        <f t="shared" si="6"/>
        <v>#VALUE!</v>
      </c>
      <c r="N7" s="130" t="e">
        <f t="shared" si="7"/>
        <v>#VALUE!</v>
      </c>
      <c r="O7" s="130">
        <f t="shared" si="8"/>
        <v>5</v>
      </c>
      <c r="P7" s="130">
        <f t="shared" si="9"/>
        <v>10</v>
      </c>
      <c r="Q7" s="130" t="e">
        <f t="shared" si="9"/>
        <v>#VALUE!</v>
      </c>
      <c r="R7" s="130" t="e">
        <f t="shared" si="9"/>
        <v>#VALUE!</v>
      </c>
      <c r="S7" s="130">
        <f t="shared" si="10"/>
        <v>3</v>
      </c>
      <c r="T7" s="130" t="str">
        <f t="shared" si="11"/>
        <v>0</v>
      </c>
      <c r="U7" s="130" t="str">
        <f t="shared" si="12"/>
        <v>11</v>
      </c>
      <c r="V7" s="130">
        <f t="shared" si="13"/>
        <v>5</v>
      </c>
      <c r="W7" s="131"/>
      <c r="X7" s="130" t="str">
        <f t="shared" si="14"/>
        <v>0</v>
      </c>
      <c r="Y7" s="130" t="str">
        <f t="shared" si="15"/>
        <v>11</v>
      </c>
      <c r="Z7" s="130">
        <f t="shared" si="16"/>
        <v>5</v>
      </c>
      <c r="AA7" s="131"/>
      <c r="AB7" s="130" t="str">
        <f t="shared" si="17"/>
        <v>0</v>
      </c>
      <c r="AC7" s="130" t="str">
        <f t="shared" si="18"/>
        <v>11</v>
      </c>
      <c r="AD7" s="130">
        <f t="shared" si="19"/>
        <v>5</v>
      </c>
      <c r="AF7" s="130">
        <f t="shared" si="20"/>
      </c>
      <c r="AG7" s="130">
        <f t="shared" si="21"/>
      </c>
      <c r="AH7" s="130">
        <f t="shared" si="22"/>
      </c>
      <c r="AJ7" s="130">
        <f t="shared" si="23"/>
      </c>
      <c r="AK7" s="130">
        <f t="shared" si="24"/>
      </c>
      <c r="AL7" s="130">
        <f t="shared" si="25"/>
      </c>
      <c r="AN7" s="130">
        <f t="shared" si="26"/>
        <v>15</v>
      </c>
      <c r="AP7" s="131">
        <f t="shared" si="27"/>
        <v>2</v>
      </c>
    </row>
    <row r="8" spans="1:42" ht="11.25">
      <c r="A8" s="144" t="s">
        <v>35</v>
      </c>
      <c r="B8" s="143" t="str">
        <f>REPT('HA-Ræk'!$B$19,1)</f>
        <v>Bye</v>
      </c>
      <c r="C8" s="143" t="s">
        <v>29</v>
      </c>
      <c r="D8" s="143" t="str">
        <f>REPT('HA-Ræk'!$B$20,1)</f>
        <v>Rune Sørensen</v>
      </c>
      <c r="E8" s="143" t="s">
        <v>251</v>
      </c>
      <c r="F8" s="143" t="str">
        <f t="shared" si="0"/>
        <v>Rune Sørensen</v>
      </c>
      <c r="G8" s="140"/>
      <c r="H8" s="143" t="str">
        <f t="shared" si="1"/>
        <v>Bye</v>
      </c>
      <c r="I8" s="130">
        <f t="shared" si="2"/>
        <v>14</v>
      </c>
      <c r="J8" s="130">
        <f t="shared" si="3"/>
        <v>2</v>
      </c>
      <c r="K8" s="130">
        <f t="shared" si="4"/>
        <v>7</v>
      </c>
      <c r="L8" s="130">
        <f t="shared" si="5"/>
        <v>12</v>
      </c>
      <c r="M8" s="130" t="e">
        <f t="shared" si="6"/>
        <v>#VALUE!</v>
      </c>
      <c r="N8" s="130" t="e">
        <f t="shared" si="7"/>
        <v>#VALUE!</v>
      </c>
      <c r="O8" s="130">
        <f t="shared" si="8"/>
        <v>5</v>
      </c>
      <c r="P8" s="130">
        <f t="shared" si="9"/>
        <v>10</v>
      </c>
      <c r="Q8" s="130" t="e">
        <f t="shared" si="9"/>
        <v>#VALUE!</v>
      </c>
      <c r="R8" s="130" t="e">
        <f t="shared" si="9"/>
        <v>#VALUE!</v>
      </c>
      <c r="S8" s="130">
        <f t="shared" si="10"/>
        <v>3</v>
      </c>
      <c r="T8" s="130" t="str">
        <f t="shared" si="11"/>
        <v>0</v>
      </c>
      <c r="U8" s="130" t="str">
        <f t="shared" si="12"/>
        <v>11</v>
      </c>
      <c r="V8" s="130">
        <f t="shared" si="13"/>
        <v>5</v>
      </c>
      <c r="W8" s="131"/>
      <c r="X8" s="130" t="str">
        <f t="shared" si="14"/>
        <v>0</v>
      </c>
      <c r="Y8" s="130" t="str">
        <f t="shared" si="15"/>
        <v>11</v>
      </c>
      <c r="Z8" s="130">
        <f t="shared" si="16"/>
        <v>5</v>
      </c>
      <c r="AA8" s="131"/>
      <c r="AB8" s="130" t="str">
        <f t="shared" si="17"/>
        <v>0</v>
      </c>
      <c r="AC8" s="130" t="str">
        <f t="shared" si="18"/>
        <v>11</v>
      </c>
      <c r="AD8" s="130">
        <f t="shared" si="19"/>
        <v>5</v>
      </c>
      <c r="AF8" s="130">
        <f t="shared" si="20"/>
      </c>
      <c r="AG8" s="130">
        <f t="shared" si="21"/>
      </c>
      <c r="AH8" s="130">
        <f t="shared" si="22"/>
      </c>
      <c r="AJ8" s="130">
        <f t="shared" si="23"/>
      </c>
      <c r="AK8" s="130">
        <f t="shared" si="24"/>
      </c>
      <c r="AL8" s="130">
        <f t="shared" si="25"/>
      </c>
      <c r="AN8" s="130">
        <f t="shared" si="26"/>
        <v>15</v>
      </c>
      <c r="AP8" s="131">
        <f t="shared" si="27"/>
        <v>2</v>
      </c>
    </row>
    <row r="9" spans="1:42" ht="11.25">
      <c r="A9" s="144" t="s">
        <v>36</v>
      </c>
      <c r="B9" s="143" t="str">
        <f>REPT('HA-Ræk'!$B$23,1)</f>
        <v>Jens Bakke</v>
      </c>
      <c r="C9" s="143" t="s">
        <v>29</v>
      </c>
      <c r="D9" s="143" t="str">
        <f>REPT('HA-Ræk'!$B$24,1)</f>
        <v>Bye</v>
      </c>
      <c r="E9" s="143" t="s">
        <v>249</v>
      </c>
      <c r="F9" s="143" t="str">
        <f t="shared" si="0"/>
        <v>Jens Bakke</v>
      </c>
      <c r="G9" s="140"/>
      <c r="H9" s="143" t="str">
        <f t="shared" si="1"/>
        <v>Bye</v>
      </c>
      <c r="I9" s="130">
        <f t="shared" si="2"/>
        <v>14</v>
      </c>
      <c r="J9" s="130">
        <f t="shared" si="3"/>
        <v>3</v>
      </c>
      <c r="K9" s="130">
        <f t="shared" si="4"/>
        <v>8</v>
      </c>
      <c r="L9" s="130">
        <f t="shared" si="5"/>
        <v>13</v>
      </c>
      <c r="M9" s="130" t="e">
        <f t="shared" si="6"/>
        <v>#VALUE!</v>
      </c>
      <c r="N9" s="130" t="e">
        <f t="shared" si="7"/>
        <v>#VALUE!</v>
      </c>
      <c r="O9" s="130">
        <f t="shared" si="8"/>
        <v>5</v>
      </c>
      <c r="P9" s="130">
        <f t="shared" si="9"/>
        <v>10</v>
      </c>
      <c r="Q9" s="130" t="e">
        <f t="shared" si="9"/>
        <v>#VALUE!</v>
      </c>
      <c r="R9" s="130" t="e">
        <f t="shared" si="9"/>
        <v>#VALUE!</v>
      </c>
      <c r="S9" s="130">
        <f t="shared" si="10"/>
        <v>3</v>
      </c>
      <c r="T9" s="130" t="str">
        <f t="shared" si="11"/>
        <v>11</v>
      </c>
      <c r="U9" s="130" t="str">
        <f t="shared" si="12"/>
        <v>0 </v>
      </c>
      <c r="V9" s="130">
        <f t="shared" si="13"/>
        <v>1</v>
      </c>
      <c r="W9" s="131"/>
      <c r="X9" s="130" t="str">
        <f t="shared" si="14"/>
        <v>11</v>
      </c>
      <c r="Y9" s="130" t="str">
        <f t="shared" si="15"/>
        <v>0 </v>
      </c>
      <c r="Z9" s="130">
        <f t="shared" si="16"/>
        <v>1</v>
      </c>
      <c r="AA9" s="131"/>
      <c r="AB9" s="130" t="str">
        <f t="shared" si="17"/>
        <v>11</v>
      </c>
      <c r="AC9" s="130" t="str">
        <f t="shared" si="18"/>
        <v>0</v>
      </c>
      <c r="AD9" s="130">
        <f t="shared" si="19"/>
        <v>1</v>
      </c>
      <c r="AF9" s="130">
        <f t="shared" si="20"/>
      </c>
      <c r="AG9" s="130">
        <f t="shared" si="21"/>
      </c>
      <c r="AH9" s="130">
        <f t="shared" si="22"/>
      </c>
      <c r="AJ9" s="130">
        <f t="shared" si="23"/>
      </c>
      <c r="AK9" s="130">
        <f t="shared" si="24"/>
      </c>
      <c r="AL9" s="130">
        <f t="shared" si="25"/>
      </c>
      <c r="AN9" s="130">
        <f t="shared" si="26"/>
        <v>3</v>
      </c>
      <c r="AP9" s="131">
        <f t="shared" si="27"/>
        <v>1</v>
      </c>
    </row>
    <row r="10" spans="1:42" ht="11.25">
      <c r="A10" s="144" t="s">
        <v>37</v>
      </c>
      <c r="B10" s="143" t="str">
        <f>REPT('HA-Ræk'!$B$27,1)</f>
        <v>Bye</v>
      </c>
      <c r="C10" s="143" t="s">
        <v>29</v>
      </c>
      <c r="D10" s="143" t="str">
        <f>REPT('HA-Ræk'!$B$28,1)</f>
        <v>Martin Groth</v>
      </c>
      <c r="E10" s="143" t="s">
        <v>251</v>
      </c>
      <c r="F10" s="143" t="str">
        <f t="shared" si="0"/>
        <v>Martin Groth</v>
      </c>
      <c r="G10" s="140"/>
      <c r="H10" s="143" t="str">
        <f t="shared" si="1"/>
        <v>Bye</v>
      </c>
      <c r="I10" s="130">
        <f t="shared" si="2"/>
        <v>14</v>
      </c>
      <c r="J10" s="130">
        <f t="shared" si="3"/>
        <v>2</v>
      </c>
      <c r="K10" s="130">
        <f t="shared" si="4"/>
        <v>7</v>
      </c>
      <c r="L10" s="130">
        <f t="shared" si="5"/>
        <v>12</v>
      </c>
      <c r="M10" s="130" t="e">
        <f t="shared" si="6"/>
        <v>#VALUE!</v>
      </c>
      <c r="N10" s="130" t="e">
        <f t="shared" si="7"/>
        <v>#VALUE!</v>
      </c>
      <c r="O10" s="130">
        <f t="shared" si="8"/>
        <v>5</v>
      </c>
      <c r="P10" s="130">
        <f t="shared" si="9"/>
        <v>10</v>
      </c>
      <c r="Q10" s="130" t="e">
        <f t="shared" si="9"/>
        <v>#VALUE!</v>
      </c>
      <c r="R10" s="130" t="e">
        <f t="shared" si="9"/>
        <v>#VALUE!</v>
      </c>
      <c r="S10" s="130">
        <f t="shared" si="10"/>
        <v>3</v>
      </c>
      <c r="T10" s="130" t="str">
        <f t="shared" si="11"/>
        <v>0</v>
      </c>
      <c r="U10" s="130" t="str">
        <f t="shared" si="12"/>
        <v>11</v>
      </c>
      <c r="V10" s="130">
        <f t="shared" si="13"/>
        <v>5</v>
      </c>
      <c r="W10" s="131"/>
      <c r="X10" s="130" t="str">
        <f t="shared" si="14"/>
        <v>0</v>
      </c>
      <c r="Y10" s="130" t="str">
        <f t="shared" si="15"/>
        <v>11</v>
      </c>
      <c r="Z10" s="130">
        <f t="shared" si="16"/>
        <v>5</v>
      </c>
      <c r="AA10" s="131"/>
      <c r="AB10" s="130" t="str">
        <f t="shared" si="17"/>
        <v>0</v>
      </c>
      <c r="AC10" s="130" t="str">
        <f t="shared" si="18"/>
        <v>11</v>
      </c>
      <c r="AD10" s="130">
        <f t="shared" si="19"/>
        <v>5</v>
      </c>
      <c r="AF10" s="130">
        <f t="shared" si="20"/>
      </c>
      <c r="AG10" s="130">
        <f t="shared" si="21"/>
      </c>
      <c r="AH10" s="130">
        <f t="shared" si="22"/>
      </c>
      <c r="AJ10" s="130">
        <f t="shared" si="23"/>
      </c>
      <c r="AK10" s="130">
        <f t="shared" si="24"/>
      </c>
      <c r="AL10" s="130">
        <f t="shared" si="25"/>
      </c>
      <c r="AN10" s="130">
        <f t="shared" si="26"/>
        <v>15</v>
      </c>
      <c r="AP10" s="131">
        <f t="shared" si="27"/>
        <v>2</v>
      </c>
    </row>
    <row r="11" spans="1:42" ht="11.25">
      <c r="A11" s="144" t="s">
        <v>38</v>
      </c>
      <c r="B11" s="143" t="str">
        <f>REPT('HA-Ræk'!$B$31,1)</f>
        <v>Brian Felde</v>
      </c>
      <c r="C11" s="143" t="s">
        <v>29</v>
      </c>
      <c r="D11" s="143" t="str">
        <f>REPT('HA-Ræk'!$B$32,1)</f>
        <v>Bye</v>
      </c>
      <c r="E11" s="143" t="s">
        <v>249</v>
      </c>
      <c r="F11" s="143" t="str">
        <f t="shared" si="0"/>
        <v>Brian Felde</v>
      </c>
      <c r="G11" s="140"/>
      <c r="H11" s="143" t="str">
        <f t="shared" si="1"/>
        <v>Bye</v>
      </c>
      <c r="I11" s="130">
        <f t="shared" si="2"/>
        <v>14</v>
      </c>
      <c r="J11" s="130">
        <f t="shared" si="3"/>
        <v>3</v>
      </c>
      <c r="K11" s="130">
        <f t="shared" si="4"/>
        <v>8</v>
      </c>
      <c r="L11" s="130">
        <f t="shared" si="5"/>
        <v>13</v>
      </c>
      <c r="M11" s="130" t="e">
        <f t="shared" si="6"/>
        <v>#VALUE!</v>
      </c>
      <c r="N11" s="130" t="e">
        <f t="shared" si="7"/>
        <v>#VALUE!</v>
      </c>
      <c r="O11" s="130">
        <f t="shared" si="8"/>
        <v>5</v>
      </c>
      <c r="P11" s="130">
        <f t="shared" si="9"/>
        <v>10</v>
      </c>
      <c r="Q11" s="130" t="e">
        <f t="shared" si="9"/>
        <v>#VALUE!</v>
      </c>
      <c r="R11" s="130" t="e">
        <f t="shared" si="9"/>
        <v>#VALUE!</v>
      </c>
      <c r="S11" s="130">
        <f t="shared" si="10"/>
        <v>3</v>
      </c>
      <c r="T11" s="130" t="str">
        <f t="shared" si="11"/>
        <v>11</v>
      </c>
      <c r="U11" s="130" t="str">
        <f t="shared" si="12"/>
        <v>0 </v>
      </c>
      <c r="V11" s="130">
        <f t="shared" si="13"/>
        <v>1</v>
      </c>
      <c r="W11" s="131"/>
      <c r="X11" s="130" t="str">
        <f t="shared" si="14"/>
        <v>11</v>
      </c>
      <c r="Y11" s="130" t="str">
        <f t="shared" si="15"/>
        <v>0 </v>
      </c>
      <c r="Z11" s="130">
        <f t="shared" si="16"/>
        <v>1</v>
      </c>
      <c r="AA11" s="131"/>
      <c r="AB11" s="130" t="str">
        <f t="shared" si="17"/>
        <v>11</v>
      </c>
      <c r="AC11" s="130" t="str">
        <f t="shared" si="18"/>
        <v>0</v>
      </c>
      <c r="AD11" s="130">
        <f t="shared" si="19"/>
        <v>1</v>
      </c>
      <c r="AF11" s="130">
        <f t="shared" si="20"/>
      </c>
      <c r="AG11" s="130">
        <f t="shared" si="21"/>
      </c>
      <c r="AH11" s="130">
        <f t="shared" si="22"/>
      </c>
      <c r="AJ11" s="130">
        <f t="shared" si="23"/>
      </c>
      <c r="AK11" s="130">
        <f t="shared" si="24"/>
      </c>
      <c r="AL11" s="130">
        <f t="shared" si="25"/>
      </c>
      <c r="AN11" s="130">
        <f t="shared" si="26"/>
        <v>3</v>
      </c>
      <c r="AP11" s="131">
        <f t="shared" si="27"/>
        <v>1</v>
      </c>
    </row>
    <row r="12" spans="1:42" ht="11.25">
      <c r="A12" s="145" t="s">
        <v>39</v>
      </c>
      <c r="B12" s="146" t="str">
        <f>REPT('HA-Ræk'!$B$35,1)</f>
        <v>Bye</v>
      </c>
      <c r="C12" s="146" t="s">
        <v>29</v>
      </c>
      <c r="D12" s="146" t="str">
        <f>REPT('HA-Ræk'!$B$36,1)</f>
        <v>Peter Stummann</v>
      </c>
      <c r="E12" s="143" t="s">
        <v>251</v>
      </c>
      <c r="F12" s="143" t="str">
        <f t="shared" si="0"/>
        <v>Peter Stummann</v>
      </c>
      <c r="G12" s="140"/>
      <c r="H12" s="143" t="str">
        <f t="shared" si="1"/>
        <v>Bye</v>
      </c>
      <c r="I12" s="130">
        <f t="shared" si="2"/>
        <v>14</v>
      </c>
      <c r="J12" s="130">
        <f t="shared" si="3"/>
        <v>2</v>
      </c>
      <c r="K12" s="130">
        <f t="shared" si="4"/>
        <v>7</v>
      </c>
      <c r="L12" s="130">
        <f t="shared" si="5"/>
        <v>12</v>
      </c>
      <c r="M12" s="130" t="e">
        <f t="shared" si="6"/>
        <v>#VALUE!</v>
      </c>
      <c r="N12" s="130" t="e">
        <f t="shared" si="7"/>
        <v>#VALUE!</v>
      </c>
      <c r="O12" s="130">
        <f t="shared" si="8"/>
        <v>5</v>
      </c>
      <c r="P12" s="130">
        <f t="shared" si="9"/>
        <v>10</v>
      </c>
      <c r="Q12" s="130" t="e">
        <f t="shared" si="9"/>
        <v>#VALUE!</v>
      </c>
      <c r="R12" s="130" t="e">
        <f t="shared" si="9"/>
        <v>#VALUE!</v>
      </c>
      <c r="S12" s="130">
        <f t="shared" si="10"/>
        <v>3</v>
      </c>
      <c r="T12" s="130" t="str">
        <f t="shared" si="11"/>
        <v>0</v>
      </c>
      <c r="U12" s="130" t="str">
        <f t="shared" si="12"/>
        <v>11</v>
      </c>
      <c r="V12" s="130">
        <f aca="true" t="shared" si="28" ref="V12:V27">IF(VALUE(T12)=VALUE(U12),-99,IF(VALUE(T12)&gt;VALUE(U12),1,5))</f>
        <v>5</v>
      </c>
      <c r="W12" s="131"/>
      <c r="X12" s="130" t="str">
        <f t="shared" si="14"/>
        <v>0</v>
      </c>
      <c r="Y12" s="130" t="str">
        <f t="shared" si="15"/>
        <v>11</v>
      </c>
      <c r="Z12" s="130">
        <f t="shared" si="16"/>
        <v>5</v>
      </c>
      <c r="AA12" s="131"/>
      <c r="AB12" s="130" t="str">
        <f t="shared" si="17"/>
        <v>0</v>
      </c>
      <c r="AC12" s="130" t="str">
        <f t="shared" si="18"/>
        <v>11</v>
      </c>
      <c r="AD12" s="130">
        <f t="shared" si="19"/>
        <v>5</v>
      </c>
      <c r="AF12" s="130">
        <f t="shared" si="20"/>
      </c>
      <c r="AG12" s="130">
        <f t="shared" si="21"/>
      </c>
      <c r="AH12" s="130">
        <f t="shared" si="22"/>
      </c>
      <c r="AJ12" s="130">
        <f t="shared" si="23"/>
      </c>
      <c r="AK12" s="130">
        <f t="shared" si="24"/>
      </c>
      <c r="AL12" s="130">
        <f t="shared" si="25"/>
      </c>
      <c r="AN12" s="130">
        <f t="shared" si="26"/>
        <v>15</v>
      </c>
      <c r="AP12" s="131">
        <f t="shared" si="27"/>
        <v>2</v>
      </c>
    </row>
    <row r="13" spans="1:42" ht="11.25">
      <c r="A13" s="144" t="s">
        <v>40</v>
      </c>
      <c r="B13" s="143" t="str">
        <f>REPT(F5,1)</f>
        <v>Mike Off</v>
      </c>
      <c r="C13" s="143" t="s">
        <v>29</v>
      </c>
      <c r="D13" s="143" t="str">
        <f>REPT(F6,1)</f>
        <v>Jes Nyhegn</v>
      </c>
      <c r="E13" s="143" t="s">
        <v>310</v>
      </c>
      <c r="F13" s="143" t="str">
        <f t="shared" si="0"/>
        <v>Mike Off</v>
      </c>
      <c r="G13" s="140"/>
      <c r="H13" s="143" t="str">
        <f t="shared" si="1"/>
        <v>Jes Nyhegn</v>
      </c>
      <c r="I13" s="130">
        <f t="shared" si="2"/>
        <v>22</v>
      </c>
      <c r="J13" s="130">
        <f t="shared" si="3"/>
        <v>3</v>
      </c>
      <c r="K13" s="130">
        <f t="shared" si="4"/>
        <v>9</v>
      </c>
      <c r="L13" s="130">
        <f t="shared" si="5"/>
        <v>15</v>
      </c>
      <c r="M13" s="130">
        <f t="shared" si="6"/>
        <v>20</v>
      </c>
      <c r="N13" s="130" t="e">
        <f t="shared" si="7"/>
        <v>#VALUE!</v>
      </c>
      <c r="O13" s="130">
        <f t="shared" si="8"/>
        <v>6</v>
      </c>
      <c r="P13" s="130">
        <f t="shared" si="9"/>
        <v>12</v>
      </c>
      <c r="Q13" s="130">
        <f t="shared" si="9"/>
        <v>18</v>
      </c>
      <c r="R13" s="130" t="e">
        <f t="shared" si="9"/>
        <v>#VALUE!</v>
      </c>
      <c r="S13" s="130">
        <f t="shared" si="10"/>
        <v>4</v>
      </c>
      <c r="T13" s="130" t="str">
        <f t="shared" si="11"/>
        <v>12</v>
      </c>
      <c r="U13" s="130" t="str">
        <f t="shared" si="12"/>
        <v>10</v>
      </c>
      <c r="V13" s="130">
        <f t="shared" si="28"/>
        <v>1</v>
      </c>
      <c r="W13" s="131"/>
      <c r="X13" s="130" t="str">
        <f t="shared" si="14"/>
        <v>12</v>
      </c>
      <c r="Y13" s="130" t="str">
        <f t="shared" si="15"/>
        <v>10</v>
      </c>
      <c r="Z13" s="130">
        <f t="shared" si="16"/>
        <v>1</v>
      </c>
      <c r="AA13" s="131"/>
      <c r="AB13" s="130" t="str">
        <f t="shared" si="17"/>
        <v>10</v>
      </c>
      <c r="AC13" s="130" t="str">
        <f t="shared" si="18"/>
        <v>12</v>
      </c>
      <c r="AD13" s="130">
        <f t="shared" si="19"/>
        <v>5</v>
      </c>
      <c r="AF13" s="130" t="str">
        <f t="shared" si="20"/>
        <v>6</v>
      </c>
      <c r="AG13" s="130" t="str">
        <f t="shared" si="21"/>
        <v>11</v>
      </c>
      <c r="AH13" s="130">
        <f t="shared" si="22"/>
        <v>5</v>
      </c>
      <c r="AJ13" s="130">
        <f t="shared" si="23"/>
      </c>
      <c r="AK13" s="130">
        <f t="shared" si="24"/>
      </c>
      <c r="AL13" s="130">
        <f t="shared" si="25"/>
      </c>
      <c r="AN13" s="130">
        <f t="shared" si="26"/>
        <v>12</v>
      </c>
      <c r="AP13" s="131">
        <f t="shared" si="27"/>
        <v>1</v>
      </c>
    </row>
    <row r="14" spans="1:42" ht="11.25">
      <c r="A14" s="144" t="s">
        <v>41</v>
      </c>
      <c r="B14" s="143" t="str">
        <f>REPT(F7,1)</f>
        <v>Christian Steffensen</v>
      </c>
      <c r="C14" s="143" t="s">
        <v>29</v>
      </c>
      <c r="D14" s="143" t="str">
        <f>REPT(F8,1)</f>
        <v>Rune Sørensen</v>
      </c>
      <c r="E14" s="143" t="s">
        <v>288</v>
      </c>
      <c r="F14" s="143" t="str">
        <f t="shared" si="0"/>
        <v>Christian Steffensen</v>
      </c>
      <c r="G14" s="140"/>
      <c r="H14" s="143" t="str">
        <f t="shared" si="1"/>
        <v>Rune Sørensen</v>
      </c>
      <c r="I14" s="130">
        <f t="shared" si="2"/>
        <v>14</v>
      </c>
      <c r="J14" s="130">
        <f t="shared" si="3"/>
        <v>3</v>
      </c>
      <c r="K14" s="130">
        <f t="shared" si="4"/>
        <v>8</v>
      </c>
      <c r="L14" s="130">
        <f t="shared" si="5"/>
        <v>13</v>
      </c>
      <c r="M14" s="130" t="e">
        <f t="shared" si="6"/>
        <v>#VALUE!</v>
      </c>
      <c r="N14" s="130" t="e">
        <f t="shared" si="7"/>
        <v>#VALUE!</v>
      </c>
      <c r="O14" s="130">
        <f t="shared" si="8"/>
        <v>5</v>
      </c>
      <c r="P14" s="130">
        <f t="shared" si="9"/>
        <v>10</v>
      </c>
      <c r="Q14" s="130" t="e">
        <f t="shared" si="9"/>
        <v>#VALUE!</v>
      </c>
      <c r="R14" s="130" t="e">
        <f t="shared" si="9"/>
        <v>#VALUE!</v>
      </c>
      <c r="S14" s="130">
        <f t="shared" si="10"/>
        <v>3</v>
      </c>
      <c r="T14" s="130" t="str">
        <f t="shared" si="11"/>
        <v>11</v>
      </c>
      <c r="U14" s="130" t="str">
        <f t="shared" si="12"/>
        <v>9 </v>
      </c>
      <c r="V14" s="130">
        <f t="shared" si="28"/>
        <v>1</v>
      </c>
      <c r="W14" s="131"/>
      <c r="X14" s="130" t="str">
        <f t="shared" si="14"/>
        <v>11</v>
      </c>
      <c r="Y14" s="130" t="str">
        <f t="shared" si="15"/>
        <v>5 </v>
      </c>
      <c r="Z14" s="130">
        <f t="shared" si="16"/>
        <v>1</v>
      </c>
      <c r="AA14" s="131"/>
      <c r="AB14" s="130" t="str">
        <f t="shared" si="17"/>
        <v>11</v>
      </c>
      <c r="AC14" s="130" t="str">
        <f t="shared" si="18"/>
        <v>7</v>
      </c>
      <c r="AD14" s="130">
        <f t="shared" si="19"/>
        <v>1</v>
      </c>
      <c r="AF14" s="130">
        <f t="shared" si="20"/>
      </c>
      <c r="AG14" s="130">
        <f t="shared" si="21"/>
      </c>
      <c r="AH14" s="130">
        <f t="shared" si="22"/>
      </c>
      <c r="AJ14" s="130">
        <f t="shared" si="23"/>
      </c>
      <c r="AK14" s="130">
        <f t="shared" si="24"/>
      </c>
      <c r="AL14" s="130">
        <f t="shared" si="25"/>
      </c>
      <c r="AN14" s="130">
        <f t="shared" si="26"/>
        <v>3</v>
      </c>
      <c r="AP14" s="131">
        <f t="shared" si="27"/>
        <v>1</v>
      </c>
    </row>
    <row r="15" spans="1:42" ht="11.25">
      <c r="A15" s="144" t="s">
        <v>42</v>
      </c>
      <c r="B15" s="143" t="str">
        <f>REPT(F9,1)</f>
        <v>Jens Bakke</v>
      </c>
      <c r="C15" s="143" t="s">
        <v>29</v>
      </c>
      <c r="D15" s="143" t="str">
        <f>REPT(F10,1)</f>
        <v>Martin Groth</v>
      </c>
      <c r="E15" s="143" t="s">
        <v>289</v>
      </c>
      <c r="F15" s="143" t="str">
        <f t="shared" si="0"/>
        <v>Jens Bakke</v>
      </c>
      <c r="G15" s="140"/>
      <c r="H15" s="143" t="str">
        <f t="shared" si="1"/>
        <v>Martin Groth</v>
      </c>
      <c r="I15" s="130">
        <f t="shared" si="2"/>
        <v>15</v>
      </c>
      <c r="J15" s="130">
        <f t="shared" si="3"/>
        <v>3</v>
      </c>
      <c r="K15" s="130">
        <f t="shared" si="4"/>
        <v>8</v>
      </c>
      <c r="L15" s="130">
        <f t="shared" si="5"/>
        <v>13</v>
      </c>
      <c r="M15" s="130" t="e">
        <f t="shared" si="6"/>
        <v>#VALUE!</v>
      </c>
      <c r="N15" s="130" t="e">
        <f t="shared" si="7"/>
        <v>#VALUE!</v>
      </c>
      <c r="O15" s="130">
        <f t="shared" si="8"/>
        <v>5</v>
      </c>
      <c r="P15" s="130">
        <f t="shared" si="9"/>
        <v>10</v>
      </c>
      <c r="Q15" s="130" t="e">
        <f t="shared" si="9"/>
        <v>#VALUE!</v>
      </c>
      <c r="R15" s="130" t="e">
        <f t="shared" si="9"/>
        <v>#VALUE!</v>
      </c>
      <c r="S15" s="130">
        <f t="shared" si="10"/>
        <v>3</v>
      </c>
      <c r="T15" s="130" t="str">
        <f t="shared" si="11"/>
        <v>11</v>
      </c>
      <c r="U15" s="130" t="str">
        <f t="shared" si="12"/>
        <v>4 </v>
      </c>
      <c r="V15" s="130">
        <f t="shared" si="28"/>
        <v>1</v>
      </c>
      <c r="W15" s="131"/>
      <c r="X15" s="130" t="str">
        <f t="shared" si="14"/>
        <v>11</v>
      </c>
      <c r="Y15" s="130" t="str">
        <f t="shared" si="15"/>
        <v>8 </v>
      </c>
      <c r="Z15" s="130">
        <f t="shared" si="16"/>
        <v>1</v>
      </c>
      <c r="AA15" s="131"/>
      <c r="AB15" s="130" t="str">
        <f t="shared" si="17"/>
        <v>12</v>
      </c>
      <c r="AC15" s="130" t="str">
        <f t="shared" si="18"/>
        <v>10</v>
      </c>
      <c r="AD15" s="130">
        <f t="shared" si="19"/>
        <v>1</v>
      </c>
      <c r="AF15" s="130">
        <f t="shared" si="20"/>
      </c>
      <c r="AG15" s="130">
        <f t="shared" si="21"/>
      </c>
      <c r="AH15" s="130">
        <f t="shared" si="22"/>
      </c>
      <c r="AJ15" s="130">
        <f t="shared" si="23"/>
      </c>
      <c r="AK15" s="130">
        <f t="shared" si="24"/>
      </c>
      <c r="AL15" s="130">
        <f t="shared" si="25"/>
      </c>
      <c r="AN15" s="130">
        <f t="shared" si="26"/>
        <v>3</v>
      </c>
      <c r="AP15" s="131">
        <f t="shared" si="27"/>
        <v>1</v>
      </c>
    </row>
    <row r="16" spans="1:42" ht="11.25">
      <c r="A16" s="144" t="s">
        <v>43</v>
      </c>
      <c r="B16" s="143" t="str">
        <f>REPT(F11,1)</f>
        <v>Brian Felde</v>
      </c>
      <c r="C16" s="143" t="s">
        <v>29</v>
      </c>
      <c r="D16" s="143" t="str">
        <f>REPT(F12,1)</f>
        <v>Peter Stummann</v>
      </c>
      <c r="E16" s="143" t="s">
        <v>290</v>
      </c>
      <c r="F16" s="143" t="str">
        <f t="shared" si="0"/>
        <v>Peter Stummann</v>
      </c>
      <c r="G16" s="140"/>
      <c r="H16" s="143" t="str">
        <f t="shared" si="1"/>
        <v>Brian Felde</v>
      </c>
      <c r="I16" s="130">
        <f t="shared" si="2"/>
        <v>15</v>
      </c>
      <c r="J16" s="130">
        <f t="shared" si="3"/>
        <v>2</v>
      </c>
      <c r="K16" s="130">
        <f t="shared" si="4"/>
        <v>7</v>
      </c>
      <c r="L16" s="130">
        <f t="shared" si="5"/>
        <v>13</v>
      </c>
      <c r="M16" s="130" t="e">
        <f t="shared" si="6"/>
        <v>#VALUE!</v>
      </c>
      <c r="N16" s="130" t="e">
        <f t="shared" si="7"/>
        <v>#VALUE!</v>
      </c>
      <c r="O16" s="130">
        <f t="shared" si="8"/>
        <v>5</v>
      </c>
      <c r="P16" s="130">
        <f t="shared" si="9"/>
        <v>10</v>
      </c>
      <c r="Q16" s="130" t="e">
        <f t="shared" si="9"/>
        <v>#VALUE!</v>
      </c>
      <c r="R16" s="130" t="e">
        <f t="shared" si="9"/>
        <v>#VALUE!</v>
      </c>
      <c r="S16" s="130">
        <f t="shared" si="10"/>
        <v>3</v>
      </c>
      <c r="T16" s="130" t="str">
        <f t="shared" si="11"/>
        <v>4</v>
      </c>
      <c r="U16" s="130" t="str">
        <f t="shared" si="12"/>
        <v>11</v>
      </c>
      <c r="V16" s="130">
        <f t="shared" si="28"/>
        <v>5</v>
      </c>
      <c r="W16" s="131"/>
      <c r="X16" s="130" t="str">
        <f t="shared" si="14"/>
        <v>8</v>
      </c>
      <c r="Y16" s="130" t="str">
        <f t="shared" si="15"/>
        <v>11</v>
      </c>
      <c r="Z16" s="130">
        <f t="shared" si="16"/>
        <v>5</v>
      </c>
      <c r="AA16" s="131"/>
      <c r="AB16" s="130" t="str">
        <f t="shared" si="17"/>
        <v>10</v>
      </c>
      <c r="AC16" s="130" t="str">
        <f t="shared" si="18"/>
        <v>12</v>
      </c>
      <c r="AD16" s="130">
        <f t="shared" si="19"/>
        <v>5</v>
      </c>
      <c r="AF16" s="130">
        <f t="shared" si="20"/>
      </c>
      <c r="AG16" s="130">
        <f t="shared" si="21"/>
      </c>
      <c r="AH16" s="130">
        <f t="shared" si="22"/>
      </c>
      <c r="AJ16" s="130">
        <f t="shared" si="23"/>
      </c>
      <c r="AK16" s="130">
        <f t="shared" si="24"/>
      </c>
      <c r="AL16" s="130">
        <f t="shared" si="25"/>
      </c>
      <c r="AN16" s="130">
        <f t="shared" si="26"/>
        <v>15</v>
      </c>
      <c r="AP16" s="131">
        <f t="shared" si="27"/>
        <v>2</v>
      </c>
    </row>
    <row r="17" spans="1:42" ht="11.25">
      <c r="A17" s="144" t="s">
        <v>44</v>
      </c>
      <c r="B17" s="143" t="str">
        <f>REPT(F13,1)</f>
        <v>Mike Off</v>
      </c>
      <c r="C17" s="143" t="s">
        <v>29</v>
      </c>
      <c r="D17" s="143" t="str">
        <f>REPT(F14,1)</f>
        <v>Christian Steffensen</v>
      </c>
      <c r="E17" s="143" t="s">
        <v>328</v>
      </c>
      <c r="F17" s="143" t="str">
        <f t="shared" si="0"/>
        <v>Mike Off</v>
      </c>
      <c r="G17" s="140"/>
      <c r="H17" s="143" t="str">
        <f t="shared" si="1"/>
        <v>Christian Steffensen</v>
      </c>
      <c r="I17" s="130">
        <f t="shared" si="2"/>
        <v>15</v>
      </c>
      <c r="J17" s="130">
        <f t="shared" si="3"/>
        <v>3</v>
      </c>
      <c r="K17" s="130">
        <f t="shared" si="4"/>
        <v>8</v>
      </c>
      <c r="L17" s="130">
        <f t="shared" si="5"/>
        <v>14</v>
      </c>
      <c r="M17" s="130" t="e">
        <f t="shared" si="6"/>
        <v>#VALUE!</v>
      </c>
      <c r="N17" s="130" t="e">
        <f t="shared" si="7"/>
        <v>#VALUE!</v>
      </c>
      <c r="O17" s="130">
        <f t="shared" si="8"/>
        <v>5</v>
      </c>
      <c r="P17" s="130">
        <f t="shared" si="9"/>
        <v>11</v>
      </c>
      <c r="Q17" s="130" t="e">
        <f t="shared" si="9"/>
        <v>#VALUE!</v>
      </c>
      <c r="R17" s="130" t="e">
        <f t="shared" si="9"/>
        <v>#VALUE!</v>
      </c>
      <c r="S17" s="130">
        <f t="shared" si="10"/>
        <v>3</v>
      </c>
      <c r="T17" s="130" t="str">
        <f t="shared" si="11"/>
        <v>11</v>
      </c>
      <c r="U17" s="130" t="str">
        <f t="shared" si="12"/>
        <v>7 </v>
      </c>
      <c r="V17" s="130">
        <f t="shared" si="28"/>
        <v>1</v>
      </c>
      <c r="W17" s="131"/>
      <c r="X17" s="130" t="str">
        <f t="shared" si="14"/>
        <v>13</v>
      </c>
      <c r="Y17" s="130" t="str">
        <f t="shared" si="15"/>
        <v>11</v>
      </c>
      <c r="Z17" s="130">
        <f t="shared" si="16"/>
        <v>1</v>
      </c>
      <c r="AA17" s="131"/>
      <c r="AB17" s="130" t="str">
        <f t="shared" si="17"/>
        <v>11</v>
      </c>
      <c r="AC17" s="130" t="str">
        <f t="shared" si="18"/>
        <v>9</v>
      </c>
      <c r="AD17" s="130">
        <f t="shared" si="19"/>
        <v>1</v>
      </c>
      <c r="AF17" s="130">
        <f t="shared" si="20"/>
      </c>
      <c r="AG17" s="130">
        <f t="shared" si="21"/>
      </c>
      <c r="AH17" s="130">
        <f t="shared" si="22"/>
      </c>
      <c r="AJ17" s="130">
        <f t="shared" si="23"/>
      </c>
      <c r="AK17" s="130">
        <f t="shared" si="24"/>
      </c>
      <c r="AL17" s="130">
        <f t="shared" si="25"/>
      </c>
      <c r="AN17" s="130">
        <f t="shared" si="26"/>
        <v>3</v>
      </c>
      <c r="AP17" s="131">
        <f t="shared" si="27"/>
        <v>1</v>
      </c>
    </row>
    <row r="18" spans="1:42" ht="11.25">
      <c r="A18" s="144" t="s">
        <v>45</v>
      </c>
      <c r="B18" s="143" t="str">
        <f>REPT(F15,1)</f>
        <v>Jens Bakke</v>
      </c>
      <c r="C18" s="143" t="s">
        <v>29</v>
      </c>
      <c r="D18" s="143" t="str">
        <f>REPT(F16,1)</f>
        <v>Peter Stummann</v>
      </c>
      <c r="E18" s="143" t="s">
        <v>329</v>
      </c>
      <c r="F18" s="143" t="str">
        <f t="shared" si="0"/>
        <v>Peter Stummann</v>
      </c>
      <c r="G18" s="140"/>
      <c r="H18" s="143" t="str">
        <f t="shared" si="1"/>
        <v>Jens Bakke</v>
      </c>
      <c r="I18" s="130">
        <f t="shared" si="2"/>
        <v>25</v>
      </c>
      <c r="J18" s="130">
        <f t="shared" si="3"/>
        <v>3</v>
      </c>
      <c r="K18" s="130">
        <f t="shared" si="4"/>
        <v>8</v>
      </c>
      <c r="L18" s="130">
        <f t="shared" si="5"/>
        <v>12</v>
      </c>
      <c r="M18" s="130">
        <f t="shared" si="6"/>
        <v>18</v>
      </c>
      <c r="N18" s="130">
        <f t="shared" si="7"/>
        <v>23</v>
      </c>
      <c r="O18" s="130">
        <f t="shared" si="8"/>
        <v>5</v>
      </c>
      <c r="P18" s="130">
        <f t="shared" si="9"/>
        <v>10</v>
      </c>
      <c r="Q18" s="130">
        <f t="shared" si="9"/>
        <v>15</v>
      </c>
      <c r="R18" s="130">
        <f t="shared" si="9"/>
        <v>21</v>
      </c>
      <c r="S18" s="130">
        <f t="shared" si="10"/>
        <v>5</v>
      </c>
      <c r="T18" s="130" t="str">
        <f t="shared" si="11"/>
        <v>11</v>
      </c>
      <c r="U18" s="130" t="str">
        <f t="shared" si="12"/>
        <v>4 </v>
      </c>
      <c r="V18" s="130">
        <f t="shared" si="28"/>
        <v>1</v>
      </c>
      <c r="W18" s="131"/>
      <c r="X18" s="130" t="str">
        <f t="shared" si="14"/>
        <v>11</v>
      </c>
      <c r="Y18" s="130" t="str">
        <f t="shared" si="15"/>
        <v>2 </v>
      </c>
      <c r="Z18" s="130">
        <f t="shared" si="16"/>
        <v>1</v>
      </c>
      <c r="AA18" s="131"/>
      <c r="AB18" s="130" t="str">
        <f t="shared" si="17"/>
        <v>3</v>
      </c>
      <c r="AC18" s="130" t="str">
        <f t="shared" si="18"/>
        <v>11</v>
      </c>
      <c r="AD18" s="130">
        <f t="shared" si="19"/>
        <v>5</v>
      </c>
      <c r="AF18" s="130" t="str">
        <f t="shared" si="20"/>
        <v>10</v>
      </c>
      <c r="AG18" s="130" t="str">
        <f t="shared" si="21"/>
        <v>12</v>
      </c>
      <c r="AH18" s="130">
        <f t="shared" si="22"/>
        <v>5</v>
      </c>
      <c r="AJ18" s="130" t="str">
        <f t="shared" si="23"/>
        <v>6</v>
      </c>
      <c r="AK18" s="130" t="str">
        <f t="shared" si="24"/>
        <v>11</v>
      </c>
      <c r="AL18" s="130">
        <f t="shared" si="25"/>
        <v>5</v>
      </c>
      <c r="AN18" s="130">
        <f t="shared" si="26"/>
        <v>17</v>
      </c>
      <c r="AP18" s="131">
        <f t="shared" si="27"/>
        <v>2</v>
      </c>
    </row>
    <row r="19" spans="1:42" ht="11.25">
      <c r="A19" s="144" t="s">
        <v>46</v>
      </c>
      <c r="B19" s="143" t="str">
        <f>REPT(F17,1)</f>
        <v>Mike Off</v>
      </c>
      <c r="C19" s="143" t="s">
        <v>29</v>
      </c>
      <c r="D19" s="143" t="str">
        <f>REPT(F18,1)</f>
        <v>Peter Stummann</v>
      </c>
      <c r="E19" s="143" t="s">
        <v>347</v>
      </c>
      <c r="F19" s="143" t="str">
        <f t="shared" si="0"/>
        <v>Mike Off</v>
      </c>
      <c r="G19" s="140"/>
      <c r="H19" s="143" t="str">
        <f t="shared" si="1"/>
        <v>Peter Stummann</v>
      </c>
      <c r="I19" s="130">
        <f t="shared" si="2"/>
        <v>15</v>
      </c>
      <c r="J19" s="130">
        <f t="shared" si="3"/>
        <v>3</v>
      </c>
      <c r="K19" s="130">
        <f t="shared" si="4"/>
        <v>9</v>
      </c>
      <c r="L19" s="130">
        <f t="shared" si="5"/>
        <v>14</v>
      </c>
      <c r="M19" s="130" t="e">
        <f t="shared" si="6"/>
        <v>#VALUE!</v>
      </c>
      <c r="N19" s="130" t="e">
        <f t="shared" si="7"/>
        <v>#VALUE!</v>
      </c>
      <c r="O19" s="130">
        <f t="shared" si="8"/>
        <v>6</v>
      </c>
      <c r="P19" s="130">
        <f t="shared" si="9"/>
        <v>11</v>
      </c>
      <c r="Q19" s="130" t="e">
        <f t="shared" si="9"/>
        <v>#VALUE!</v>
      </c>
      <c r="R19" s="130" t="e">
        <f t="shared" si="9"/>
        <v>#VALUE!</v>
      </c>
      <c r="S19" s="130">
        <f t="shared" si="10"/>
        <v>3</v>
      </c>
      <c r="T19" s="130" t="str">
        <f t="shared" si="11"/>
        <v>12</v>
      </c>
      <c r="U19" s="130" t="str">
        <f t="shared" si="12"/>
        <v>10</v>
      </c>
      <c r="V19" s="130">
        <f t="shared" si="28"/>
        <v>1</v>
      </c>
      <c r="W19" s="131"/>
      <c r="X19" s="130" t="str">
        <f t="shared" si="14"/>
        <v>11</v>
      </c>
      <c r="Y19" s="130" t="str">
        <f t="shared" si="15"/>
        <v>7 </v>
      </c>
      <c r="Z19" s="130">
        <f t="shared" si="16"/>
        <v>1</v>
      </c>
      <c r="AA19" s="131"/>
      <c r="AB19" s="130" t="str">
        <f t="shared" si="17"/>
        <v>11</v>
      </c>
      <c r="AC19" s="130" t="str">
        <f t="shared" si="18"/>
        <v>7</v>
      </c>
      <c r="AD19" s="130">
        <f t="shared" si="19"/>
        <v>1</v>
      </c>
      <c r="AF19" s="130">
        <f t="shared" si="20"/>
      </c>
      <c r="AG19" s="130">
        <f t="shared" si="21"/>
      </c>
      <c r="AH19" s="130">
        <f t="shared" si="22"/>
      </c>
      <c r="AJ19" s="130">
        <f t="shared" si="23"/>
      </c>
      <c r="AK19" s="130">
        <f t="shared" si="24"/>
      </c>
      <c r="AL19" s="130">
        <f t="shared" si="25"/>
      </c>
      <c r="AN19" s="130">
        <f t="shared" si="26"/>
        <v>3</v>
      </c>
      <c r="AP19" s="131">
        <f t="shared" si="27"/>
        <v>1</v>
      </c>
    </row>
    <row r="20" spans="1:42" ht="11.25">
      <c r="A20" s="144" t="s">
        <v>47</v>
      </c>
      <c r="B20" s="143" t="str">
        <f>REPT(H17,1)</f>
        <v>Christian Steffensen</v>
      </c>
      <c r="C20" s="143" t="s">
        <v>29</v>
      </c>
      <c r="D20" s="143" t="str">
        <f>REPT(H18,1)</f>
        <v>Jens Bakke</v>
      </c>
      <c r="E20" s="143" t="s">
        <v>349</v>
      </c>
      <c r="F20" s="143" t="str">
        <f t="shared" si="0"/>
        <v>Jens Bakke</v>
      </c>
      <c r="G20" s="140"/>
      <c r="H20" s="143" t="str">
        <f t="shared" si="1"/>
        <v>Christian Steffensen</v>
      </c>
      <c r="I20" s="130">
        <f t="shared" si="2"/>
        <v>24</v>
      </c>
      <c r="J20" s="130">
        <f t="shared" si="3"/>
        <v>2</v>
      </c>
      <c r="K20" s="130">
        <f t="shared" si="4"/>
        <v>8</v>
      </c>
      <c r="L20" s="130">
        <f t="shared" si="5"/>
        <v>12</v>
      </c>
      <c r="M20" s="130">
        <f t="shared" si="6"/>
        <v>18</v>
      </c>
      <c r="N20" s="130">
        <f t="shared" si="7"/>
        <v>22</v>
      </c>
      <c r="O20" s="130">
        <f t="shared" si="8"/>
        <v>5</v>
      </c>
      <c r="P20" s="130">
        <f t="shared" si="9"/>
        <v>10</v>
      </c>
      <c r="Q20" s="130">
        <f t="shared" si="9"/>
        <v>15</v>
      </c>
      <c r="R20" s="130">
        <f t="shared" si="9"/>
        <v>20</v>
      </c>
      <c r="S20" s="130">
        <f t="shared" si="10"/>
        <v>5</v>
      </c>
      <c r="T20" s="130" t="str">
        <f t="shared" si="11"/>
        <v>9</v>
      </c>
      <c r="U20" s="130" t="str">
        <f t="shared" si="12"/>
        <v>11</v>
      </c>
      <c r="V20" s="130">
        <f t="shared" si="28"/>
        <v>5</v>
      </c>
      <c r="W20" s="131"/>
      <c r="X20" s="130" t="str">
        <f t="shared" si="14"/>
        <v>11</v>
      </c>
      <c r="Y20" s="130" t="str">
        <f t="shared" si="15"/>
        <v>5 </v>
      </c>
      <c r="Z20" s="130">
        <f t="shared" si="16"/>
        <v>1</v>
      </c>
      <c r="AA20" s="131"/>
      <c r="AB20" s="130" t="str">
        <f t="shared" si="17"/>
        <v>7</v>
      </c>
      <c r="AC20" s="130" t="str">
        <f t="shared" si="18"/>
        <v>11</v>
      </c>
      <c r="AD20" s="130">
        <f t="shared" si="19"/>
        <v>5</v>
      </c>
      <c r="AF20" s="130" t="str">
        <f t="shared" si="20"/>
        <v>11</v>
      </c>
      <c r="AG20" s="130" t="str">
        <f t="shared" si="21"/>
        <v>8 </v>
      </c>
      <c r="AH20" s="130">
        <f t="shared" si="22"/>
        <v>1</v>
      </c>
      <c r="AJ20" s="130" t="str">
        <f t="shared" si="23"/>
        <v>7</v>
      </c>
      <c r="AK20" s="130" t="str">
        <f t="shared" si="24"/>
        <v>11</v>
      </c>
      <c r="AL20" s="130">
        <f t="shared" si="25"/>
        <v>5</v>
      </c>
      <c r="AN20" s="130">
        <f t="shared" si="26"/>
        <v>17</v>
      </c>
      <c r="AP20" s="131">
        <f t="shared" si="27"/>
        <v>2</v>
      </c>
    </row>
    <row r="21" spans="1:42" ht="11.25">
      <c r="A21" s="144" t="s">
        <v>48</v>
      </c>
      <c r="B21" s="143" t="str">
        <f>REPT(H13,1)</f>
        <v>Jes Nyhegn</v>
      </c>
      <c r="C21" s="143" t="s">
        <v>29</v>
      </c>
      <c r="D21" s="143" t="str">
        <f>REPT(H14,1)</f>
        <v>Rune Sørensen</v>
      </c>
      <c r="E21" s="143" t="s">
        <v>322</v>
      </c>
      <c r="F21" s="143" t="str">
        <f>IF(S21&lt;2,TOM,IF($AP21=1,B21,D21))</f>
        <v>Rune Sørensen</v>
      </c>
      <c r="G21" s="140"/>
      <c r="H21" s="143" t="str">
        <f>IF(S21&lt;2,TOM,IF($AP21=1,D21,B21))</f>
        <v>Jes Nyhegn</v>
      </c>
      <c r="I21" s="130">
        <f aca="true" t="shared" si="29" ref="I21:I36">LEN(E21)</f>
        <v>21</v>
      </c>
      <c r="J21" s="130">
        <f aca="true" t="shared" si="30" ref="J21:J36">FIND("/",$E21)</f>
        <v>3</v>
      </c>
      <c r="K21" s="130">
        <f aca="true" t="shared" si="31" ref="K21:K36">FIND("/",$E21,($J21+1))</f>
        <v>9</v>
      </c>
      <c r="L21" s="130">
        <f aca="true" t="shared" si="32" ref="L21:L36">FIND("/",$E21,($K21+1))</f>
        <v>14</v>
      </c>
      <c r="M21" s="130">
        <f aca="true" t="shared" si="33" ref="M21:M36">FIND("/",$E21,($L21+1))</f>
        <v>19</v>
      </c>
      <c r="N21" s="130" t="e">
        <f aca="true" t="shared" si="34" ref="N21:N36">FIND("/",$E21,($M21+1))</f>
        <v>#VALUE!</v>
      </c>
      <c r="O21" s="130">
        <f aca="true" t="shared" si="35" ref="O21:O36">FIND(" ",$E21)</f>
        <v>6</v>
      </c>
      <c r="P21" s="130">
        <f aca="true" t="shared" si="36" ref="P21:R36">FIND(" ",$E21,O21+1)</f>
        <v>12</v>
      </c>
      <c r="Q21" s="130">
        <f t="shared" si="36"/>
        <v>17</v>
      </c>
      <c r="R21" s="130" t="e">
        <f t="shared" si="36"/>
        <v>#VALUE!</v>
      </c>
      <c r="S21" s="130">
        <f aca="true" t="shared" si="37" ref="S21:S36">COUNT(J21:N21)</f>
        <v>4</v>
      </c>
      <c r="T21" s="130" t="str">
        <f aca="true" t="shared" si="38" ref="T21:T36">MID($E21,1,J21-1)</f>
        <v>10</v>
      </c>
      <c r="U21" s="130" t="str">
        <f aca="true" t="shared" si="39" ref="U21:U36">MID($E21,J21+1,2)</f>
        <v>12</v>
      </c>
      <c r="V21" s="130">
        <f t="shared" si="28"/>
        <v>5</v>
      </c>
      <c r="W21" s="131"/>
      <c r="X21" s="130" t="str">
        <f aca="true" t="shared" si="40" ref="X21:X36">MID($E21,O21+1,K21-O21-1)</f>
        <v>13</v>
      </c>
      <c r="Y21" s="130" t="str">
        <f aca="true" t="shared" si="41" ref="Y21:Y36">MID($E21,K21+1,2)</f>
        <v>11</v>
      </c>
      <c r="Z21" s="130">
        <f aca="true" t="shared" si="42" ref="Z21:Z36">IF(VALUE(X21)&gt;VALUE(Y21),1,5)</f>
        <v>1</v>
      </c>
      <c r="AA21" s="131"/>
      <c r="AB21" s="130" t="str">
        <f aca="true" t="shared" si="43" ref="AB21:AB36">MID($E21,P21+1,L21-P21-1)</f>
        <v>0</v>
      </c>
      <c r="AC21" s="130" t="str">
        <f aca="true" t="shared" si="44" ref="AC21:AC36">MID($E21,L21+1,2)</f>
        <v>11</v>
      </c>
      <c r="AD21" s="130">
        <f aca="true" t="shared" si="45" ref="AD21:AD36">IF(VALUE(AB21)&gt;VALUE(AC21),1,5)</f>
        <v>5</v>
      </c>
      <c r="AF21" s="130" t="str">
        <f aca="true" t="shared" si="46" ref="AF21:AF36">IF(S21=3,"",MID($E21,Q21+1,M21-Q21-1))</f>
        <v>9</v>
      </c>
      <c r="AG21" s="130" t="str">
        <f aca="true" t="shared" si="47" ref="AG21:AG36">IF(S21=3,"",MID($E21,M21+1,2))</f>
        <v>11</v>
      </c>
      <c r="AH21" s="130">
        <f aca="true" t="shared" si="48" ref="AH21:AH36">IF(AF21="","",IF(VALUE(AF21)&gt;VALUE(AG21),1,5))</f>
        <v>5</v>
      </c>
      <c r="AJ21" s="130">
        <f aca="true" t="shared" si="49" ref="AJ21:AJ36">IF(S21&lt;5,"",MID($E21,R21+1,N21-R21-1))</f>
      </c>
      <c r="AK21" s="130">
        <f aca="true" t="shared" si="50" ref="AK21:AK36">IF(S21&lt;5,"",MID($E21,N21+1,2))</f>
      </c>
      <c r="AL21" s="130">
        <f aca="true" t="shared" si="51" ref="AL21:AL36">IF(AJ21="","",IF(VALUE(AJ21)&gt;VALUE(AK21),1,5))</f>
      </c>
      <c r="AN21" s="130">
        <f aca="true" t="shared" si="52" ref="AN21:AN36">SUM(V21,Z21,AD21,AH21,AL21)</f>
        <v>16</v>
      </c>
      <c r="AP21" s="131">
        <f aca="true" t="shared" si="53" ref="AP21:AP36">IF(AN21&lt;1,0,IF(AN21&lt;14,1,2))</f>
        <v>2</v>
      </c>
    </row>
    <row r="22" spans="1:42" ht="11.25">
      <c r="A22" s="144" t="s">
        <v>49</v>
      </c>
      <c r="B22" s="143" t="str">
        <f>REPT(H15,1)</f>
        <v>Martin Groth</v>
      </c>
      <c r="C22" s="143" t="s">
        <v>29</v>
      </c>
      <c r="D22" s="143" t="str">
        <f>REPT(H16,1)</f>
        <v>Brian Felde</v>
      </c>
      <c r="E22" s="143" t="s">
        <v>330</v>
      </c>
      <c r="F22" s="143" t="str">
        <f>IF(S22&lt;2,TOM,IF($AP22=1,B22,D22))</f>
        <v>Martin Groth</v>
      </c>
      <c r="G22" s="140"/>
      <c r="H22" s="143" t="str">
        <f>IF(S22&lt;2,TOM,IF($AP22=1,D22,B22))</f>
        <v>Brian Felde</v>
      </c>
      <c r="I22" s="130">
        <f t="shared" si="29"/>
        <v>20</v>
      </c>
      <c r="J22" s="130">
        <f t="shared" si="30"/>
        <v>3</v>
      </c>
      <c r="K22" s="130">
        <f t="shared" si="31"/>
        <v>7</v>
      </c>
      <c r="L22" s="130">
        <f t="shared" si="32"/>
        <v>13</v>
      </c>
      <c r="M22" s="130">
        <f t="shared" si="33"/>
        <v>19</v>
      </c>
      <c r="N22" s="130" t="e">
        <f t="shared" si="34"/>
        <v>#VALUE!</v>
      </c>
      <c r="O22" s="130">
        <f t="shared" si="35"/>
        <v>5</v>
      </c>
      <c r="P22" s="130">
        <f t="shared" si="36"/>
        <v>10</v>
      </c>
      <c r="Q22" s="130">
        <f t="shared" si="36"/>
        <v>16</v>
      </c>
      <c r="R22" s="130" t="e">
        <f t="shared" si="36"/>
        <v>#VALUE!</v>
      </c>
      <c r="S22" s="130">
        <f t="shared" si="37"/>
        <v>4</v>
      </c>
      <c r="T22" s="130" t="str">
        <f t="shared" si="38"/>
        <v>11</v>
      </c>
      <c r="U22" s="130" t="str">
        <f t="shared" si="39"/>
        <v>3 </v>
      </c>
      <c r="V22" s="130">
        <f t="shared" si="28"/>
        <v>1</v>
      </c>
      <c r="W22" s="131"/>
      <c r="X22" s="130" t="str">
        <f t="shared" si="40"/>
        <v>7</v>
      </c>
      <c r="Y22" s="130" t="str">
        <f t="shared" si="41"/>
        <v>11</v>
      </c>
      <c r="Z22" s="130">
        <f t="shared" si="42"/>
        <v>5</v>
      </c>
      <c r="AA22" s="131"/>
      <c r="AB22" s="130" t="str">
        <f t="shared" si="43"/>
        <v>15</v>
      </c>
      <c r="AC22" s="130" t="str">
        <f t="shared" si="44"/>
        <v>13</v>
      </c>
      <c r="AD22" s="130">
        <f t="shared" si="45"/>
        <v>1</v>
      </c>
      <c r="AF22" s="130" t="str">
        <f t="shared" si="46"/>
        <v>11</v>
      </c>
      <c r="AG22" s="130" t="str">
        <f t="shared" si="47"/>
        <v>9</v>
      </c>
      <c r="AH22" s="130">
        <f t="shared" si="48"/>
        <v>1</v>
      </c>
      <c r="AJ22" s="130">
        <f t="shared" si="49"/>
      </c>
      <c r="AK22" s="130">
        <f t="shared" si="50"/>
      </c>
      <c r="AL22" s="130">
        <f t="shared" si="51"/>
      </c>
      <c r="AN22" s="130">
        <f t="shared" si="52"/>
        <v>8</v>
      </c>
      <c r="AP22" s="131">
        <f t="shared" si="53"/>
        <v>1</v>
      </c>
    </row>
    <row r="23" spans="1:42" ht="11.25">
      <c r="A23" s="144" t="s">
        <v>50</v>
      </c>
      <c r="B23" s="143" t="str">
        <f>REPT(F21,1)</f>
        <v>Rune Sørensen</v>
      </c>
      <c r="C23" s="143" t="s">
        <v>29</v>
      </c>
      <c r="D23" s="143" t="str">
        <f>REPT(F22,1)</f>
        <v>Martin Groth</v>
      </c>
      <c r="E23" s="143" t="s">
        <v>323</v>
      </c>
      <c r="F23" s="143" t="str">
        <f>IF(S23&lt;2,TOM,IF($AP23=1,B23,D23))</f>
        <v>Rune Sørensen</v>
      </c>
      <c r="G23" s="140"/>
      <c r="H23" s="143" t="str">
        <f>IF(S23&lt;2,TOM,IF($AP23=1,D23,B23))</f>
        <v>Martin Groth</v>
      </c>
      <c r="I23" s="130">
        <f t="shared" si="29"/>
        <v>14</v>
      </c>
      <c r="J23" s="130">
        <f t="shared" si="30"/>
        <v>3</v>
      </c>
      <c r="K23" s="130">
        <f t="shared" si="31"/>
        <v>8</v>
      </c>
      <c r="L23" s="130">
        <f t="shared" si="32"/>
        <v>13</v>
      </c>
      <c r="M23" s="130" t="e">
        <f t="shared" si="33"/>
        <v>#VALUE!</v>
      </c>
      <c r="N23" s="130" t="e">
        <f t="shared" si="34"/>
        <v>#VALUE!</v>
      </c>
      <c r="O23" s="130">
        <f t="shared" si="35"/>
        <v>5</v>
      </c>
      <c r="P23" s="130">
        <f t="shared" si="36"/>
        <v>10</v>
      </c>
      <c r="Q23" s="130" t="e">
        <f t="shared" si="36"/>
        <v>#VALUE!</v>
      </c>
      <c r="R23" s="130" t="e">
        <f t="shared" si="36"/>
        <v>#VALUE!</v>
      </c>
      <c r="S23" s="130">
        <f t="shared" si="37"/>
        <v>3</v>
      </c>
      <c r="T23" s="130" t="str">
        <f t="shared" si="38"/>
        <v>11</v>
      </c>
      <c r="U23" s="130" t="str">
        <f t="shared" si="39"/>
        <v>4 </v>
      </c>
      <c r="V23" s="130">
        <f t="shared" si="28"/>
        <v>1</v>
      </c>
      <c r="W23" s="131"/>
      <c r="X23" s="130" t="str">
        <f t="shared" si="40"/>
        <v>11</v>
      </c>
      <c r="Y23" s="130" t="str">
        <f t="shared" si="41"/>
        <v>4 </v>
      </c>
      <c r="Z23" s="130">
        <f t="shared" si="42"/>
        <v>1</v>
      </c>
      <c r="AA23" s="131"/>
      <c r="AB23" s="130" t="str">
        <f t="shared" si="43"/>
        <v>11</v>
      </c>
      <c r="AC23" s="130" t="str">
        <f t="shared" si="44"/>
        <v>8</v>
      </c>
      <c r="AD23" s="130">
        <f t="shared" si="45"/>
        <v>1</v>
      </c>
      <c r="AF23" s="130">
        <f t="shared" si="46"/>
      </c>
      <c r="AG23" s="130">
        <f t="shared" si="47"/>
      </c>
      <c r="AH23" s="130">
        <f t="shared" si="48"/>
      </c>
      <c r="AJ23" s="130">
        <f t="shared" si="49"/>
      </c>
      <c r="AK23" s="130">
        <f t="shared" si="50"/>
      </c>
      <c r="AL23" s="130">
        <f t="shared" si="51"/>
      </c>
      <c r="AN23" s="130">
        <f t="shared" si="52"/>
        <v>3</v>
      </c>
      <c r="AP23" s="131">
        <f t="shared" si="53"/>
        <v>1</v>
      </c>
    </row>
    <row r="24" spans="1:42" ht="11.25">
      <c r="A24" s="144" t="s">
        <v>51</v>
      </c>
      <c r="B24" s="143" t="str">
        <f>REPT(H21,1)</f>
        <v>Jes Nyhegn</v>
      </c>
      <c r="C24" s="143" t="s">
        <v>29</v>
      </c>
      <c r="D24" s="143" t="str">
        <f>REPT(H22,1)</f>
        <v>Brian Felde</v>
      </c>
      <c r="E24" s="143" t="s">
        <v>355</v>
      </c>
      <c r="F24" s="143" t="str">
        <f>IF(S24&lt;2,TOM,IF($AP24=1,B24,D24))</f>
        <v>Brian Felde</v>
      </c>
      <c r="G24" s="140"/>
      <c r="H24" s="143" t="str">
        <f>IF(S24&lt;2,TOM,IF($AP24=1,D24,B24))</f>
        <v>Jes Nyhegn</v>
      </c>
      <c r="I24" s="130">
        <f t="shared" si="29"/>
        <v>15</v>
      </c>
      <c r="J24" s="130">
        <f t="shared" si="30"/>
        <v>2</v>
      </c>
      <c r="K24" s="130">
        <f t="shared" si="31"/>
        <v>7</v>
      </c>
      <c r="L24" s="130">
        <f t="shared" si="32"/>
        <v>13</v>
      </c>
      <c r="M24" s="130" t="e">
        <f t="shared" si="33"/>
        <v>#VALUE!</v>
      </c>
      <c r="N24" s="130" t="e">
        <f t="shared" si="34"/>
        <v>#VALUE!</v>
      </c>
      <c r="O24" s="130">
        <f t="shared" si="35"/>
        <v>5</v>
      </c>
      <c r="P24" s="130">
        <f t="shared" si="36"/>
        <v>10</v>
      </c>
      <c r="Q24" s="130" t="e">
        <f t="shared" si="36"/>
        <v>#VALUE!</v>
      </c>
      <c r="R24" s="130" t="e">
        <f t="shared" si="36"/>
        <v>#VALUE!</v>
      </c>
      <c r="S24" s="130">
        <f t="shared" si="37"/>
        <v>3</v>
      </c>
      <c r="T24" s="130" t="str">
        <f t="shared" si="38"/>
        <v>7</v>
      </c>
      <c r="U24" s="130" t="str">
        <f t="shared" si="39"/>
        <v>11</v>
      </c>
      <c r="V24" s="130">
        <f t="shared" si="28"/>
        <v>5</v>
      </c>
      <c r="W24" s="131"/>
      <c r="X24" s="130" t="str">
        <f t="shared" si="40"/>
        <v>9</v>
      </c>
      <c r="Y24" s="130" t="str">
        <f t="shared" si="41"/>
        <v>11</v>
      </c>
      <c r="Z24" s="130">
        <f t="shared" si="42"/>
        <v>5</v>
      </c>
      <c r="AA24" s="131"/>
      <c r="AB24" s="130" t="str">
        <f t="shared" si="43"/>
        <v>10</v>
      </c>
      <c r="AC24" s="130" t="str">
        <f t="shared" si="44"/>
        <v>12</v>
      </c>
      <c r="AD24" s="130">
        <f t="shared" si="45"/>
        <v>5</v>
      </c>
      <c r="AF24" s="130">
        <f t="shared" si="46"/>
      </c>
      <c r="AG24" s="130">
        <f t="shared" si="47"/>
      </c>
      <c r="AH24" s="130">
        <f t="shared" si="48"/>
      </c>
      <c r="AJ24" s="130">
        <f t="shared" si="49"/>
      </c>
      <c r="AK24" s="130">
        <f t="shared" si="50"/>
      </c>
      <c r="AL24" s="130">
        <f t="shared" si="51"/>
      </c>
      <c r="AN24" s="130">
        <f t="shared" si="52"/>
        <v>15</v>
      </c>
      <c r="AP24" s="131">
        <f t="shared" si="53"/>
        <v>2</v>
      </c>
    </row>
    <row r="25" spans="1:42" ht="11.25">
      <c r="A25" s="144" t="s">
        <v>52</v>
      </c>
      <c r="B25" s="143" t="str">
        <f>REPT(H5,1)</f>
        <v>Bye</v>
      </c>
      <c r="C25" s="143" t="s">
        <v>29</v>
      </c>
      <c r="D25" s="143" t="str">
        <f>REPT(H6,1)</f>
        <v>Bye</v>
      </c>
      <c r="E25" s="143" t="s">
        <v>32</v>
      </c>
      <c r="F25" s="143" t="e">
        <f aca="true" t="shared" si="54" ref="F25:F36">IF(S25&lt;2,TOM,IF($AP25=1,B25,D25))</f>
        <v>#REF!</v>
      </c>
      <c r="G25" s="140"/>
      <c r="H25" s="143" t="e">
        <f aca="true" t="shared" si="55" ref="H25:H36">IF(S25&lt;2,TOM,IF($AP25=1,D25,B25))</f>
        <v>#REF!</v>
      </c>
      <c r="I25" s="130">
        <f t="shared" si="29"/>
        <v>18</v>
      </c>
      <c r="J25" s="130">
        <f t="shared" si="30"/>
        <v>8</v>
      </c>
      <c r="K25" s="130" t="e">
        <f t="shared" si="31"/>
        <v>#VALUE!</v>
      </c>
      <c r="L25" s="130" t="e">
        <f t="shared" si="32"/>
        <v>#VALUE!</v>
      </c>
      <c r="M25" s="130" t="e">
        <f t="shared" si="33"/>
        <v>#VALUE!</v>
      </c>
      <c r="N25" s="130" t="e">
        <f t="shared" si="34"/>
        <v>#VALUE!</v>
      </c>
      <c r="O25" s="130">
        <f t="shared" si="35"/>
        <v>5</v>
      </c>
      <c r="P25" s="130">
        <f t="shared" si="36"/>
        <v>7</v>
      </c>
      <c r="Q25" s="130">
        <f t="shared" si="36"/>
        <v>9</v>
      </c>
      <c r="R25" s="130">
        <f t="shared" si="36"/>
        <v>13</v>
      </c>
      <c r="S25" s="130">
        <f t="shared" si="37"/>
        <v>1</v>
      </c>
      <c r="T25" s="130" t="str">
        <f t="shared" si="38"/>
        <v>Bane ? </v>
      </c>
      <c r="U25" s="130" t="str">
        <f t="shared" si="39"/>
        <v> K</v>
      </c>
      <c r="V25" s="130" t="e">
        <f t="shared" si="28"/>
        <v>#VALUE!</v>
      </c>
      <c r="W25" s="131"/>
      <c r="X25" s="130" t="e">
        <f t="shared" si="40"/>
        <v>#VALUE!</v>
      </c>
      <c r="Y25" s="130" t="e">
        <f t="shared" si="41"/>
        <v>#VALUE!</v>
      </c>
      <c r="Z25" s="130" t="e">
        <f t="shared" si="42"/>
        <v>#VALUE!</v>
      </c>
      <c r="AA25" s="131"/>
      <c r="AB25" s="130" t="e">
        <f t="shared" si="43"/>
        <v>#VALUE!</v>
      </c>
      <c r="AC25" s="130" t="e">
        <f t="shared" si="44"/>
        <v>#VALUE!</v>
      </c>
      <c r="AD25" s="130" t="e">
        <f t="shared" si="45"/>
        <v>#VALUE!</v>
      </c>
      <c r="AF25" s="130" t="e">
        <f t="shared" si="46"/>
        <v>#VALUE!</v>
      </c>
      <c r="AG25" s="130" t="e">
        <f t="shared" si="47"/>
        <v>#VALUE!</v>
      </c>
      <c r="AH25" s="130" t="e">
        <f t="shared" si="48"/>
        <v>#VALUE!</v>
      </c>
      <c r="AJ25" s="130">
        <f t="shared" si="49"/>
      </c>
      <c r="AK25" s="130">
        <f t="shared" si="50"/>
      </c>
      <c r="AL25" s="130">
        <f t="shared" si="51"/>
      </c>
      <c r="AN25" s="130" t="e">
        <f t="shared" si="52"/>
        <v>#VALUE!</v>
      </c>
      <c r="AP25" s="131" t="e">
        <f t="shared" si="53"/>
        <v>#VALUE!</v>
      </c>
    </row>
    <row r="26" spans="1:42" ht="11.25">
      <c r="A26" s="144" t="s">
        <v>53</v>
      </c>
      <c r="B26" s="143" t="str">
        <f>REPT(H7,1)</f>
        <v>Bye</v>
      </c>
      <c r="C26" s="143" t="s">
        <v>29</v>
      </c>
      <c r="D26" s="143" t="str">
        <f>REPT(H8,1)</f>
        <v>Bye</v>
      </c>
      <c r="E26" s="143" t="s">
        <v>32</v>
      </c>
      <c r="F26" s="143" t="e">
        <f t="shared" si="54"/>
        <v>#REF!</v>
      </c>
      <c r="G26" s="140"/>
      <c r="H26" s="143" t="e">
        <f t="shared" si="55"/>
        <v>#REF!</v>
      </c>
      <c r="I26" s="130">
        <f t="shared" si="29"/>
        <v>18</v>
      </c>
      <c r="J26" s="130">
        <f t="shared" si="30"/>
        <v>8</v>
      </c>
      <c r="K26" s="130" t="e">
        <f t="shared" si="31"/>
        <v>#VALUE!</v>
      </c>
      <c r="L26" s="130" t="e">
        <f t="shared" si="32"/>
        <v>#VALUE!</v>
      </c>
      <c r="M26" s="130" t="e">
        <f t="shared" si="33"/>
        <v>#VALUE!</v>
      </c>
      <c r="N26" s="130" t="e">
        <f t="shared" si="34"/>
        <v>#VALUE!</v>
      </c>
      <c r="O26" s="130">
        <f t="shared" si="35"/>
        <v>5</v>
      </c>
      <c r="P26" s="130">
        <f t="shared" si="36"/>
        <v>7</v>
      </c>
      <c r="Q26" s="130">
        <f t="shared" si="36"/>
        <v>9</v>
      </c>
      <c r="R26" s="130">
        <f t="shared" si="36"/>
        <v>13</v>
      </c>
      <c r="S26" s="130">
        <f t="shared" si="37"/>
        <v>1</v>
      </c>
      <c r="T26" s="130" t="str">
        <f t="shared" si="38"/>
        <v>Bane ? </v>
      </c>
      <c r="U26" s="130" t="str">
        <f t="shared" si="39"/>
        <v> K</v>
      </c>
      <c r="V26" s="130" t="e">
        <f t="shared" si="28"/>
        <v>#VALUE!</v>
      </c>
      <c r="W26" s="131"/>
      <c r="X26" s="130" t="e">
        <f t="shared" si="40"/>
        <v>#VALUE!</v>
      </c>
      <c r="Y26" s="130" t="e">
        <f t="shared" si="41"/>
        <v>#VALUE!</v>
      </c>
      <c r="Z26" s="130" t="e">
        <f t="shared" si="42"/>
        <v>#VALUE!</v>
      </c>
      <c r="AA26" s="131"/>
      <c r="AB26" s="130" t="e">
        <f t="shared" si="43"/>
        <v>#VALUE!</v>
      </c>
      <c r="AC26" s="130" t="e">
        <f t="shared" si="44"/>
        <v>#VALUE!</v>
      </c>
      <c r="AD26" s="130" t="e">
        <f t="shared" si="45"/>
        <v>#VALUE!</v>
      </c>
      <c r="AF26" s="130" t="e">
        <f t="shared" si="46"/>
        <v>#VALUE!</v>
      </c>
      <c r="AG26" s="130" t="e">
        <f t="shared" si="47"/>
        <v>#VALUE!</v>
      </c>
      <c r="AH26" s="130" t="e">
        <f t="shared" si="48"/>
        <v>#VALUE!</v>
      </c>
      <c r="AJ26" s="130">
        <f t="shared" si="49"/>
      </c>
      <c r="AK26" s="130">
        <f t="shared" si="50"/>
      </c>
      <c r="AL26" s="130">
        <f t="shared" si="51"/>
      </c>
      <c r="AN26" s="130" t="e">
        <f t="shared" si="52"/>
        <v>#VALUE!</v>
      </c>
      <c r="AP26" s="131" t="e">
        <f t="shared" si="53"/>
        <v>#VALUE!</v>
      </c>
    </row>
    <row r="27" spans="1:42" ht="11.25">
      <c r="A27" s="144" t="s">
        <v>54</v>
      </c>
      <c r="B27" s="143" t="str">
        <f>REPT(H9,1)</f>
        <v>Bye</v>
      </c>
      <c r="C27" s="143" t="s">
        <v>29</v>
      </c>
      <c r="D27" s="143" t="str">
        <f>REPT(H10,1)</f>
        <v>Bye</v>
      </c>
      <c r="E27" s="143" t="s">
        <v>32</v>
      </c>
      <c r="F27" s="143" t="e">
        <f t="shared" si="54"/>
        <v>#REF!</v>
      </c>
      <c r="G27" s="140"/>
      <c r="H27" s="143" t="e">
        <f t="shared" si="55"/>
        <v>#REF!</v>
      </c>
      <c r="I27" s="130">
        <f t="shared" si="29"/>
        <v>18</v>
      </c>
      <c r="J27" s="130">
        <f t="shared" si="30"/>
        <v>8</v>
      </c>
      <c r="K27" s="130" t="e">
        <f t="shared" si="31"/>
        <v>#VALUE!</v>
      </c>
      <c r="L27" s="130" t="e">
        <f t="shared" si="32"/>
        <v>#VALUE!</v>
      </c>
      <c r="M27" s="130" t="e">
        <f t="shared" si="33"/>
        <v>#VALUE!</v>
      </c>
      <c r="N27" s="130" t="e">
        <f t="shared" si="34"/>
        <v>#VALUE!</v>
      </c>
      <c r="O27" s="130">
        <f t="shared" si="35"/>
        <v>5</v>
      </c>
      <c r="P27" s="130">
        <f t="shared" si="36"/>
        <v>7</v>
      </c>
      <c r="Q27" s="130">
        <f t="shared" si="36"/>
        <v>9</v>
      </c>
      <c r="R27" s="130">
        <f t="shared" si="36"/>
        <v>13</v>
      </c>
      <c r="S27" s="130">
        <f t="shared" si="37"/>
        <v>1</v>
      </c>
      <c r="T27" s="130" t="str">
        <f t="shared" si="38"/>
        <v>Bane ? </v>
      </c>
      <c r="U27" s="130" t="str">
        <f t="shared" si="39"/>
        <v> K</v>
      </c>
      <c r="V27" s="130" t="e">
        <f t="shared" si="28"/>
        <v>#VALUE!</v>
      </c>
      <c r="W27" s="131"/>
      <c r="X27" s="130" t="e">
        <f t="shared" si="40"/>
        <v>#VALUE!</v>
      </c>
      <c r="Y27" s="130" t="e">
        <f t="shared" si="41"/>
        <v>#VALUE!</v>
      </c>
      <c r="Z27" s="130" t="e">
        <f t="shared" si="42"/>
        <v>#VALUE!</v>
      </c>
      <c r="AA27" s="131"/>
      <c r="AB27" s="130" t="e">
        <f t="shared" si="43"/>
        <v>#VALUE!</v>
      </c>
      <c r="AC27" s="130" t="e">
        <f t="shared" si="44"/>
        <v>#VALUE!</v>
      </c>
      <c r="AD27" s="130" t="e">
        <f t="shared" si="45"/>
        <v>#VALUE!</v>
      </c>
      <c r="AF27" s="130" t="e">
        <f t="shared" si="46"/>
        <v>#VALUE!</v>
      </c>
      <c r="AG27" s="130" t="e">
        <f t="shared" si="47"/>
        <v>#VALUE!</v>
      </c>
      <c r="AH27" s="130" t="e">
        <f t="shared" si="48"/>
        <v>#VALUE!</v>
      </c>
      <c r="AJ27" s="130">
        <f t="shared" si="49"/>
      </c>
      <c r="AK27" s="130">
        <f t="shared" si="50"/>
      </c>
      <c r="AL27" s="130">
        <f t="shared" si="51"/>
      </c>
      <c r="AN27" s="130" t="e">
        <f t="shared" si="52"/>
        <v>#VALUE!</v>
      </c>
      <c r="AP27" s="131" t="e">
        <f t="shared" si="53"/>
        <v>#VALUE!</v>
      </c>
    </row>
    <row r="28" spans="1:42" ht="11.25">
      <c r="A28" s="144" t="s">
        <v>55</v>
      </c>
      <c r="B28" s="143" t="str">
        <f>REPT(H11,1)</f>
        <v>Bye</v>
      </c>
      <c r="C28" s="143" t="s">
        <v>29</v>
      </c>
      <c r="D28" s="143" t="str">
        <f>REPT(H12,1)</f>
        <v>Bye</v>
      </c>
      <c r="E28" s="143" t="s">
        <v>32</v>
      </c>
      <c r="F28" s="143" t="e">
        <f t="shared" si="54"/>
        <v>#REF!</v>
      </c>
      <c r="G28" s="140"/>
      <c r="H28" s="143" t="e">
        <f t="shared" si="55"/>
        <v>#REF!</v>
      </c>
      <c r="I28" s="130">
        <f t="shared" si="29"/>
        <v>18</v>
      </c>
      <c r="J28" s="130">
        <f t="shared" si="30"/>
        <v>8</v>
      </c>
      <c r="K28" s="130" t="e">
        <f t="shared" si="31"/>
        <v>#VALUE!</v>
      </c>
      <c r="L28" s="130" t="e">
        <f t="shared" si="32"/>
        <v>#VALUE!</v>
      </c>
      <c r="M28" s="130" t="e">
        <f t="shared" si="33"/>
        <v>#VALUE!</v>
      </c>
      <c r="N28" s="130" t="e">
        <f t="shared" si="34"/>
        <v>#VALUE!</v>
      </c>
      <c r="O28" s="130">
        <f t="shared" si="35"/>
        <v>5</v>
      </c>
      <c r="P28" s="130">
        <f t="shared" si="36"/>
        <v>7</v>
      </c>
      <c r="Q28" s="130">
        <f t="shared" si="36"/>
        <v>9</v>
      </c>
      <c r="R28" s="130">
        <f t="shared" si="36"/>
        <v>13</v>
      </c>
      <c r="S28" s="130">
        <f t="shared" si="37"/>
        <v>1</v>
      </c>
      <c r="T28" s="130" t="str">
        <f t="shared" si="38"/>
        <v>Bane ? </v>
      </c>
      <c r="U28" s="130" t="str">
        <f t="shared" si="39"/>
        <v> K</v>
      </c>
      <c r="V28" s="130" t="e">
        <f aca="true" t="shared" si="56" ref="V28:V36">IF(VALUE(T28)=VALUE(U28),-99,IF(VALUE(T28)&gt;VALUE(U28),1,5))</f>
        <v>#VALUE!</v>
      </c>
      <c r="W28" s="131"/>
      <c r="X28" s="130" t="e">
        <f t="shared" si="40"/>
        <v>#VALUE!</v>
      </c>
      <c r="Y28" s="130" t="e">
        <f t="shared" si="41"/>
        <v>#VALUE!</v>
      </c>
      <c r="Z28" s="130" t="e">
        <f t="shared" si="42"/>
        <v>#VALUE!</v>
      </c>
      <c r="AA28" s="131"/>
      <c r="AB28" s="130" t="e">
        <f t="shared" si="43"/>
        <v>#VALUE!</v>
      </c>
      <c r="AC28" s="130" t="e">
        <f t="shared" si="44"/>
        <v>#VALUE!</v>
      </c>
      <c r="AD28" s="130" t="e">
        <f t="shared" si="45"/>
        <v>#VALUE!</v>
      </c>
      <c r="AF28" s="130" t="e">
        <f t="shared" si="46"/>
        <v>#VALUE!</v>
      </c>
      <c r="AG28" s="130" t="e">
        <f t="shared" si="47"/>
        <v>#VALUE!</v>
      </c>
      <c r="AH28" s="130" t="e">
        <f t="shared" si="48"/>
        <v>#VALUE!</v>
      </c>
      <c r="AJ28" s="130">
        <f t="shared" si="49"/>
      </c>
      <c r="AK28" s="130">
        <f t="shared" si="50"/>
      </c>
      <c r="AL28" s="130">
        <f t="shared" si="51"/>
      </c>
      <c r="AN28" s="130" t="e">
        <f t="shared" si="52"/>
        <v>#VALUE!</v>
      </c>
      <c r="AP28" s="131" t="e">
        <f t="shared" si="53"/>
        <v>#VALUE!</v>
      </c>
    </row>
    <row r="29" spans="1:42" ht="11.25">
      <c r="A29" s="144" t="s">
        <v>56</v>
      </c>
      <c r="B29" s="143" t="e">
        <f>REPT(F25,1)</f>
        <v>#REF!</v>
      </c>
      <c r="C29" s="143" t="s">
        <v>29</v>
      </c>
      <c r="D29" s="143" t="e">
        <f>REPT(F26,1)</f>
        <v>#REF!</v>
      </c>
      <c r="E29" s="143" t="s">
        <v>32</v>
      </c>
      <c r="F29" s="143" t="e">
        <f t="shared" si="54"/>
        <v>#REF!</v>
      </c>
      <c r="G29" s="140"/>
      <c r="H29" s="143" t="e">
        <f t="shared" si="55"/>
        <v>#REF!</v>
      </c>
      <c r="I29" s="130">
        <f t="shared" si="29"/>
        <v>18</v>
      </c>
      <c r="J29" s="130">
        <f t="shared" si="30"/>
        <v>8</v>
      </c>
      <c r="K29" s="130" t="e">
        <f t="shared" si="31"/>
        <v>#VALUE!</v>
      </c>
      <c r="L29" s="130" t="e">
        <f t="shared" si="32"/>
        <v>#VALUE!</v>
      </c>
      <c r="M29" s="130" t="e">
        <f t="shared" si="33"/>
        <v>#VALUE!</v>
      </c>
      <c r="N29" s="130" t="e">
        <f t="shared" si="34"/>
        <v>#VALUE!</v>
      </c>
      <c r="O29" s="130">
        <f t="shared" si="35"/>
        <v>5</v>
      </c>
      <c r="P29" s="130">
        <f t="shared" si="36"/>
        <v>7</v>
      </c>
      <c r="Q29" s="130">
        <f t="shared" si="36"/>
        <v>9</v>
      </c>
      <c r="R29" s="130">
        <f t="shared" si="36"/>
        <v>13</v>
      </c>
      <c r="S29" s="130">
        <f t="shared" si="37"/>
        <v>1</v>
      </c>
      <c r="T29" s="130" t="str">
        <f t="shared" si="38"/>
        <v>Bane ? </v>
      </c>
      <c r="U29" s="130" t="str">
        <f t="shared" si="39"/>
        <v> K</v>
      </c>
      <c r="V29" s="130" t="e">
        <f t="shared" si="56"/>
        <v>#VALUE!</v>
      </c>
      <c r="W29" s="131"/>
      <c r="X29" s="130" t="e">
        <f t="shared" si="40"/>
        <v>#VALUE!</v>
      </c>
      <c r="Y29" s="130" t="e">
        <f t="shared" si="41"/>
        <v>#VALUE!</v>
      </c>
      <c r="Z29" s="130" t="e">
        <f t="shared" si="42"/>
        <v>#VALUE!</v>
      </c>
      <c r="AA29" s="131"/>
      <c r="AB29" s="130" t="e">
        <f t="shared" si="43"/>
        <v>#VALUE!</v>
      </c>
      <c r="AC29" s="130" t="e">
        <f t="shared" si="44"/>
        <v>#VALUE!</v>
      </c>
      <c r="AD29" s="130" t="e">
        <f t="shared" si="45"/>
        <v>#VALUE!</v>
      </c>
      <c r="AF29" s="130" t="e">
        <f t="shared" si="46"/>
        <v>#VALUE!</v>
      </c>
      <c r="AG29" s="130" t="e">
        <f t="shared" si="47"/>
        <v>#VALUE!</v>
      </c>
      <c r="AH29" s="130" t="e">
        <f t="shared" si="48"/>
        <v>#VALUE!</v>
      </c>
      <c r="AJ29" s="130">
        <f t="shared" si="49"/>
      </c>
      <c r="AK29" s="130">
        <f t="shared" si="50"/>
      </c>
      <c r="AL29" s="130">
        <f t="shared" si="51"/>
      </c>
      <c r="AN29" s="130" t="e">
        <f t="shared" si="52"/>
        <v>#VALUE!</v>
      </c>
      <c r="AP29" s="131" t="e">
        <f t="shared" si="53"/>
        <v>#VALUE!</v>
      </c>
    </row>
    <row r="30" spans="1:42" ht="11.25">
      <c r="A30" s="144" t="s">
        <v>57</v>
      </c>
      <c r="B30" s="143" t="e">
        <f>REPT(F27,1)</f>
        <v>#REF!</v>
      </c>
      <c r="C30" s="143" t="s">
        <v>29</v>
      </c>
      <c r="D30" s="143" t="e">
        <f>REPT(F28,1)</f>
        <v>#REF!</v>
      </c>
      <c r="E30" s="143" t="s">
        <v>32</v>
      </c>
      <c r="F30" s="143" t="e">
        <f t="shared" si="54"/>
        <v>#REF!</v>
      </c>
      <c r="G30" s="140"/>
      <c r="H30" s="143" t="e">
        <f t="shared" si="55"/>
        <v>#REF!</v>
      </c>
      <c r="I30" s="130">
        <f t="shared" si="29"/>
        <v>18</v>
      </c>
      <c r="J30" s="130">
        <f t="shared" si="30"/>
        <v>8</v>
      </c>
      <c r="K30" s="130" t="e">
        <f t="shared" si="31"/>
        <v>#VALUE!</v>
      </c>
      <c r="L30" s="130" t="e">
        <f t="shared" si="32"/>
        <v>#VALUE!</v>
      </c>
      <c r="M30" s="130" t="e">
        <f t="shared" si="33"/>
        <v>#VALUE!</v>
      </c>
      <c r="N30" s="130" t="e">
        <f t="shared" si="34"/>
        <v>#VALUE!</v>
      </c>
      <c r="O30" s="130">
        <f t="shared" si="35"/>
        <v>5</v>
      </c>
      <c r="P30" s="130">
        <f t="shared" si="36"/>
        <v>7</v>
      </c>
      <c r="Q30" s="130">
        <f t="shared" si="36"/>
        <v>9</v>
      </c>
      <c r="R30" s="130">
        <f t="shared" si="36"/>
        <v>13</v>
      </c>
      <c r="S30" s="130">
        <f t="shared" si="37"/>
        <v>1</v>
      </c>
      <c r="T30" s="130" t="str">
        <f t="shared" si="38"/>
        <v>Bane ? </v>
      </c>
      <c r="U30" s="130" t="str">
        <f t="shared" si="39"/>
        <v> K</v>
      </c>
      <c r="V30" s="130" t="e">
        <f t="shared" si="56"/>
        <v>#VALUE!</v>
      </c>
      <c r="W30" s="131"/>
      <c r="X30" s="130" t="e">
        <f t="shared" si="40"/>
        <v>#VALUE!</v>
      </c>
      <c r="Y30" s="130" t="e">
        <f t="shared" si="41"/>
        <v>#VALUE!</v>
      </c>
      <c r="Z30" s="130" t="e">
        <f t="shared" si="42"/>
        <v>#VALUE!</v>
      </c>
      <c r="AA30" s="131"/>
      <c r="AB30" s="130" t="e">
        <f t="shared" si="43"/>
        <v>#VALUE!</v>
      </c>
      <c r="AC30" s="130" t="e">
        <f t="shared" si="44"/>
        <v>#VALUE!</v>
      </c>
      <c r="AD30" s="130" t="e">
        <f t="shared" si="45"/>
        <v>#VALUE!</v>
      </c>
      <c r="AF30" s="130" t="e">
        <f t="shared" si="46"/>
        <v>#VALUE!</v>
      </c>
      <c r="AG30" s="130" t="e">
        <f t="shared" si="47"/>
        <v>#VALUE!</v>
      </c>
      <c r="AH30" s="130" t="e">
        <f t="shared" si="48"/>
        <v>#VALUE!</v>
      </c>
      <c r="AJ30" s="130">
        <f t="shared" si="49"/>
      </c>
      <c r="AK30" s="130">
        <f t="shared" si="50"/>
      </c>
      <c r="AL30" s="130">
        <f t="shared" si="51"/>
      </c>
      <c r="AN30" s="130" t="e">
        <f t="shared" si="52"/>
        <v>#VALUE!</v>
      </c>
      <c r="AP30" s="131" t="e">
        <f t="shared" si="53"/>
        <v>#VALUE!</v>
      </c>
    </row>
    <row r="31" spans="1:42" ht="11.25">
      <c r="A31" s="144" t="s">
        <v>58</v>
      </c>
      <c r="B31" s="143" t="e">
        <f>REPT(F29,1)</f>
        <v>#REF!</v>
      </c>
      <c r="C31" s="143" t="s">
        <v>29</v>
      </c>
      <c r="D31" s="143" t="e">
        <f>REPT(F30,1)</f>
        <v>#REF!</v>
      </c>
      <c r="E31" s="143" t="s">
        <v>32</v>
      </c>
      <c r="F31" s="143" t="e">
        <f t="shared" si="54"/>
        <v>#REF!</v>
      </c>
      <c r="G31" s="140"/>
      <c r="H31" s="143" t="e">
        <f t="shared" si="55"/>
        <v>#REF!</v>
      </c>
      <c r="I31" s="130">
        <f t="shared" si="29"/>
        <v>18</v>
      </c>
      <c r="J31" s="130">
        <f t="shared" si="30"/>
        <v>8</v>
      </c>
      <c r="K31" s="130" t="e">
        <f t="shared" si="31"/>
        <v>#VALUE!</v>
      </c>
      <c r="L31" s="130" t="e">
        <f t="shared" si="32"/>
        <v>#VALUE!</v>
      </c>
      <c r="M31" s="130" t="e">
        <f t="shared" si="33"/>
        <v>#VALUE!</v>
      </c>
      <c r="N31" s="130" t="e">
        <f t="shared" si="34"/>
        <v>#VALUE!</v>
      </c>
      <c r="O31" s="130">
        <f t="shared" si="35"/>
        <v>5</v>
      </c>
      <c r="P31" s="130">
        <f t="shared" si="36"/>
        <v>7</v>
      </c>
      <c r="Q31" s="130">
        <f t="shared" si="36"/>
        <v>9</v>
      </c>
      <c r="R31" s="130">
        <f t="shared" si="36"/>
        <v>13</v>
      </c>
      <c r="S31" s="130">
        <f t="shared" si="37"/>
        <v>1</v>
      </c>
      <c r="T31" s="130" t="str">
        <f t="shared" si="38"/>
        <v>Bane ? </v>
      </c>
      <c r="U31" s="130" t="str">
        <f t="shared" si="39"/>
        <v> K</v>
      </c>
      <c r="V31" s="130" t="e">
        <f t="shared" si="56"/>
        <v>#VALUE!</v>
      </c>
      <c r="W31" s="131"/>
      <c r="X31" s="130" t="e">
        <f t="shared" si="40"/>
        <v>#VALUE!</v>
      </c>
      <c r="Y31" s="130" t="e">
        <f t="shared" si="41"/>
        <v>#VALUE!</v>
      </c>
      <c r="Z31" s="130" t="e">
        <f t="shared" si="42"/>
        <v>#VALUE!</v>
      </c>
      <c r="AA31" s="131"/>
      <c r="AB31" s="130" t="e">
        <f t="shared" si="43"/>
        <v>#VALUE!</v>
      </c>
      <c r="AC31" s="130" t="e">
        <f t="shared" si="44"/>
        <v>#VALUE!</v>
      </c>
      <c r="AD31" s="130" t="e">
        <f t="shared" si="45"/>
        <v>#VALUE!</v>
      </c>
      <c r="AF31" s="130" t="e">
        <f t="shared" si="46"/>
        <v>#VALUE!</v>
      </c>
      <c r="AG31" s="130" t="e">
        <f t="shared" si="47"/>
        <v>#VALUE!</v>
      </c>
      <c r="AH31" s="130" t="e">
        <f t="shared" si="48"/>
        <v>#VALUE!</v>
      </c>
      <c r="AJ31" s="130">
        <f t="shared" si="49"/>
      </c>
      <c r="AK31" s="130">
        <f t="shared" si="50"/>
      </c>
      <c r="AL31" s="130">
        <f t="shared" si="51"/>
      </c>
      <c r="AN31" s="130" t="e">
        <f t="shared" si="52"/>
        <v>#VALUE!</v>
      </c>
      <c r="AP31" s="131" t="e">
        <f t="shared" si="53"/>
        <v>#VALUE!</v>
      </c>
    </row>
    <row r="32" spans="1:42" ht="11.25">
      <c r="A32" s="144" t="s">
        <v>59</v>
      </c>
      <c r="B32" s="143" t="e">
        <f>REPT(H29,1)</f>
        <v>#REF!</v>
      </c>
      <c r="C32" s="143" t="s">
        <v>29</v>
      </c>
      <c r="D32" s="143" t="e">
        <f>REPT(H30,1)</f>
        <v>#REF!</v>
      </c>
      <c r="E32" s="143" t="s">
        <v>32</v>
      </c>
      <c r="F32" s="143" t="e">
        <f t="shared" si="54"/>
        <v>#REF!</v>
      </c>
      <c r="G32" s="140"/>
      <c r="H32" s="143" t="e">
        <f t="shared" si="55"/>
        <v>#REF!</v>
      </c>
      <c r="I32" s="130">
        <f t="shared" si="29"/>
        <v>18</v>
      </c>
      <c r="J32" s="130">
        <f t="shared" si="30"/>
        <v>8</v>
      </c>
      <c r="K32" s="130" t="e">
        <f t="shared" si="31"/>
        <v>#VALUE!</v>
      </c>
      <c r="L32" s="130" t="e">
        <f t="shared" si="32"/>
        <v>#VALUE!</v>
      </c>
      <c r="M32" s="130" t="e">
        <f t="shared" si="33"/>
        <v>#VALUE!</v>
      </c>
      <c r="N32" s="130" t="e">
        <f t="shared" si="34"/>
        <v>#VALUE!</v>
      </c>
      <c r="O32" s="130">
        <f t="shared" si="35"/>
        <v>5</v>
      </c>
      <c r="P32" s="130">
        <f t="shared" si="36"/>
        <v>7</v>
      </c>
      <c r="Q32" s="130">
        <f t="shared" si="36"/>
        <v>9</v>
      </c>
      <c r="R32" s="130">
        <f t="shared" si="36"/>
        <v>13</v>
      </c>
      <c r="S32" s="130">
        <f t="shared" si="37"/>
        <v>1</v>
      </c>
      <c r="T32" s="130" t="str">
        <f t="shared" si="38"/>
        <v>Bane ? </v>
      </c>
      <c r="U32" s="130" t="str">
        <f t="shared" si="39"/>
        <v> K</v>
      </c>
      <c r="V32" s="130" t="e">
        <f t="shared" si="56"/>
        <v>#VALUE!</v>
      </c>
      <c r="W32" s="131"/>
      <c r="X32" s="130" t="e">
        <f t="shared" si="40"/>
        <v>#VALUE!</v>
      </c>
      <c r="Y32" s="130" t="e">
        <f t="shared" si="41"/>
        <v>#VALUE!</v>
      </c>
      <c r="Z32" s="130" t="e">
        <f t="shared" si="42"/>
        <v>#VALUE!</v>
      </c>
      <c r="AA32" s="131"/>
      <c r="AB32" s="130" t="e">
        <f t="shared" si="43"/>
        <v>#VALUE!</v>
      </c>
      <c r="AC32" s="130" t="e">
        <f t="shared" si="44"/>
        <v>#VALUE!</v>
      </c>
      <c r="AD32" s="130" t="e">
        <f t="shared" si="45"/>
        <v>#VALUE!</v>
      </c>
      <c r="AF32" s="130" t="e">
        <f t="shared" si="46"/>
        <v>#VALUE!</v>
      </c>
      <c r="AG32" s="130" t="e">
        <f t="shared" si="47"/>
        <v>#VALUE!</v>
      </c>
      <c r="AH32" s="130" t="e">
        <f t="shared" si="48"/>
        <v>#VALUE!</v>
      </c>
      <c r="AJ32" s="130">
        <f t="shared" si="49"/>
      </c>
      <c r="AK32" s="130">
        <f t="shared" si="50"/>
      </c>
      <c r="AL32" s="130">
        <f t="shared" si="51"/>
      </c>
      <c r="AN32" s="130" t="e">
        <f t="shared" si="52"/>
        <v>#VALUE!</v>
      </c>
      <c r="AP32" s="131" t="e">
        <f t="shared" si="53"/>
        <v>#VALUE!</v>
      </c>
    </row>
    <row r="33" spans="1:42" ht="11.25">
      <c r="A33" s="144" t="s">
        <v>60</v>
      </c>
      <c r="B33" s="143" t="e">
        <f>REPT(H25,1)</f>
        <v>#REF!</v>
      </c>
      <c r="C33" s="143" t="s">
        <v>29</v>
      </c>
      <c r="D33" s="143" t="e">
        <f>REPT(H26,1)</f>
        <v>#REF!</v>
      </c>
      <c r="E33" s="143" t="s">
        <v>32</v>
      </c>
      <c r="F33" s="143" t="e">
        <f t="shared" si="54"/>
        <v>#REF!</v>
      </c>
      <c r="G33" s="140"/>
      <c r="H33" s="143" t="e">
        <f t="shared" si="55"/>
        <v>#REF!</v>
      </c>
      <c r="I33" s="130">
        <f t="shared" si="29"/>
        <v>18</v>
      </c>
      <c r="J33" s="130">
        <f t="shared" si="30"/>
        <v>8</v>
      </c>
      <c r="K33" s="130" t="e">
        <f t="shared" si="31"/>
        <v>#VALUE!</v>
      </c>
      <c r="L33" s="130" t="e">
        <f t="shared" si="32"/>
        <v>#VALUE!</v>
      </c>
      <c r="M33" s="130" t="e">
        <f t="shared" si="33"/>
        <v>#VALUE!</v>
      </c>
      <c r="N33" s="130" t="e">
        <f t="shared" si="34"/>
        <v>#VALUE!</v>
      </c>
      <c r="O33" s="130">
        <f t="shared" si="35"/>
        <v>5</v>
      </c>
      <c r="P33" s="130">
        <f t="shared" si="36"/>
        <v>7</v>
      </c>
      <c r="Q33" s="130">
        <f t="shared" si="36"/>
        <v>9</v>
      </c>
      <c r="R33" s="130">
        <f t="shared" si="36"/>
        <v>13</v>
      </c>
      <c r="S33" s="130">
        <f t="shared" si="37"/>
        <v>1</v>
      </c>
      <c r="T33" s="130" t="str">
        <f t="shared" si="38"/>
        <v>Bane ? </v>
      </c>
      <c r="U33" s="130" t="str">
        <f t="shared" si="39"/>
        <v> K</v>
      </c>
      <c r="V33" s="130" t="e">
        <f t="shared" si="56"/>
        <v>#VALUE!</v>
      </c>
      <c r="W33" s="131"/>
      <c r="X33" s="130" t="e">
        <f t="shared" si="40"/>
        <v>#VALUE!</v>
      </c>
      <c r="Y33" s="130" t="e">
        <f t="shared" si="41"/>
        <v>#VALUE!</v>
      </c>
      <c r="Z33" s="130" t="e">
        <f t="shared" si="42"/>
        <v>#VALUE!</v>
      </c>
      <c r="AA33" s="131"/>
      <c r="AB33" s="130" t="e">
        <f t="shared" si="43"/>
        <v>#VALUE!</v>
      </c>
      <c r="AC33" s="130" t="e">
        <f t="shared" si="44"/>
        <v>#VALUE!</v>
      </c>
      <c r="AD33" s="130" t="e">
        <f t="shared" si="45"/>
        <v>#VALUE!</v>
      </c>
      <c r="AF33" s="130" t="e">
        <f t="shared" si="46"/>
        <v>#VALUE!</v>
      </c>
      <c r="AG33" s="130" t="e">
        <f t="shared" si="47"/>
        <v>#VALUE!</v>
      </c>
      <c r="AH33" s="130" t="e">
        <f t="shared" si="48"/>
        <v>#VALUE!</v>
      </c>
      <c r="AJ33" s="130">
        <f t="shared" si="49"/>
      </c>
      <c r="AK33" s="130">
        <f t="shared" si="50"/>
      </c>
      <c r="AL33" s="130">
        <f t="shared" si="51"/>
      </c>
      <c r="AN33" s="130" t="e">
        <f t="shared" si="52"/>
        <v>#VALUE!</v>
      </c>
      <c r="AP33" s="131" t="e">
        <f t="shared" si="53"/>
        <v>#VALUE!</v>
      </c>
    </row>
    <row r="34" spans="1:42" ht="11.25">
      <c r="A34" s="144" t="s">
        <v>61</v>
      </c>
      <c r="B34" s="143" t="e">
        <f>REPT(H27,1)</f>
        <v>#REF!</v>
      </c>
      <c r="C34" s="143" t="s">
        <v>29</v>
      </c>
      <c r="D34" s="143" t="e">
        <f>REPT(H28,1)</f>
        <v>#REF!</v>
      </c>
      <c r="E34" s="143" t="s">
        <v>32</v>
      </c>
      <c r="F34" s="143" t="e">
        <f t="shared" si="54"/>
        <v>#REF!</v>
      </c>
      <c r="G34" s="140"/>
      <c r="H34" s="143" t="e">
        <f t="shared" si="55"/>
        <v>#REF!</v>
      </c>
      <c r="I34" s="130">
        <f t="shared" si="29"/>
        <v>18</v>
      </c>
      <c r="J34" s="130">
        <f t="shared" si="30"/>
        <v>8</v>
      </c>
      <c r="K34" s="130" t="e">
        <f t="shared" si="31"/>
        <v>#VALUE!</v>
      </c>
      <c r="L34" s="130" t="e">
        <f t="shared" si="32"/>
        <v>#VALUE!</v>
      </c>
      <c r="M34" s="130" t="e">
        <f t="shared" si="33"/>
        <v>#VALUE!</v>
      </c>
      <c r="N34" s="130" t="e">
        <f t="shared" si="34"/>
        <v>#VALUE!</v>
      </c>
      <c r="O34" s="130">
        <f t="shared" si="35"/>
        <v>5</v>
      </c>
      <c r="P34" s="130">
        <f t="shared" si="36"/>
        <v>7</v>
      </c>
      <c r="Q34" s="130">
        <f t="shared" si="36"/>
        <v>9</v>
      </c>
      <c r="R34" s="130">
        <f t="shared" si="36"/>
        <v>13</v>
      </c>
      <c r="S34" s="130">
        <f t="shared" si="37"/>
        <v>1</v>
      </c>
      <c r="T34" s="130" t="str">
        <f t="shared" si="38"/>
        <v>Bane ? </v>
      </c>
      <c r="U34" s="130" t="str">
        <f t="shared" si="39"/>
        <v> K</v>
      </c>
      <c r="V34" s="130" t="e">
        <f t="shared" si="56"/>
        <v>#VALUE!</v>
      </c>
      <c r="W34" s="131"/>
      <c r="X34" s="130" t="e">
        <f t="shared" si="40"/>
        <v>#VALUE!</v>
      </c>
      <c r="Y34" s="130" t="e">
        <f t="shared" si="41"/>
        <v>#VALUE!</v>
      </c>
      <c r="Z34" s="130" t="e">
        <f t="shared" si="42"/>
        <v>#VALUE!</v>
      </c>
      <c r="AA34" s="131"/>
      <c r="AB34" s="130" t="e">
        <f t="shared" si="43"/>
        <v>#VALUE!</v>
      </c>
      <c r="AC34" s="130" t="e">
        <f t="shared" si="44"/>
        <v>#VALUE!</v>
      </c>
      <c r="AD34" s="130" t="e">
        <f t="shared" si="45"/>
        <v>#VALUE!</v>
      </c>
      <c r="AF34" s="130" t="e">
        <f t="shared" si="46"/>
        <v>#VALUE!</v>
      </c>
      <c r="AG34" s="130" t="e">
        <f t="shared" si="47"/>
        <v>#VALUE!</v>
      </c>
      <c r="AH34" s="130" t="e">
        <f t="shared" si="48"/>
        <v>#VALUE!</v>
      </c>
      <c r="AJ34" s="130">
        <f t="shared" si="49"/>
      </c>
      <c r="AK34" s="130">
        <f t="shared" si="50"/>
      </c>
      <c r="AL34" s="130">
        <f t="shared" si="51"/>
      </c>
      <c r="AN34" s="130" t="e">
        <f t="shared" si="52"/>
        <v>#VALUE!</v>
      </c>
      <c r="AP34" s="131" t="e">
        <f t="shared" si="53"/>
        <v>#VALUE!</v>
      </c>
    </row>
    <row r="35" spans="1:42" ht="11.25">
      <c r="A35" s="144" t="s">
        <v>62</v>
      </c>
      <c r="B35" s="143" t="e">
        <f>REPT(F33,1)</f>
        <v>#REF!</v>
      </c>
      <c r="C35" s="143" t="s">
        <v>29</v>
      </c>
      <c r="D35" s="143" t="e">
        <f>REPT(F34,1)</f>
        <v>#REF!</v>
      </c>
      <c r="E35" s="143" t="s">
        <v>32</v>
      </c>
      <c r="F35" s="143" t="e">
        <f t="shared" si="54"/>
        <v>#REF!</v>
      </c>
      <c r="G35" s="140"/>
      <c r="H35" s="143" t="e">
        <f t="shared" si="55"/>
        <v>#REF!</v>
      </c>
      <c r="I35" s="130">
        <f t="shared" si="29"/>
        <v>18</v>
      </c>
      <c r="J35" s="130">
        <f t="shared" si="30"/>
        <v>8</v>
      </c>
      <c r="K35" s="130" t="e">
        <f t="shared" si="31"/>
        <v>#VALUE!</v>
      </c>
      <c r="L35" s="130" t="e">
        <f t="shared" si="32"/>
        <v>#VALUE!</v>
      </c>
      <c r="M35" s="130" t="e">
        <f t="shared" si="33"/>
        <v>#VALUE!</v>
      </c>
      <c r="N35" s="130" t="e">
        <f t="shared" si="34"/>
        <v>#VALUE!</v>
      </c>
      <c r="O35" s="130">
        <f t="shared" si="35"/>
        <v>5</v>
      </c>
      <c r="P35" s="130">
        <f t="shared" si="36"/>
        <v>7</v>
      </c>
      <c r="Q35" s="130">
        <f t="shared" si="36"/>
        <v>9</v>
      </c>
      <c r="R35" s="130">
        <f t="shared" si="36"/>
        <v>13</v>
      </c>
      <c r="S35" s="130">
        <f t="shared" si="37"/>
        <v>1</v>
      </c>
      <c r="T35" s="130" t="str">
        <f t="shared" si="38"/>
        <v>Bane ? </v>
      </c>
      <c r="U35" s="130" t="str">
        <f t="shared" si="39"/>
        <v> K</v>
      </c>
      <c r="V35" s="130" t="e">
        <f t="shared" si="56"/>
        <v>#VALUE!</v>
      </c>
      <c r="W35" s="131"/>
      <c r="X35" s="130" t="e">
        <f t="shared" si="40"/>
        <v>#VALUE!</v>
      </c>
      <c r="Y35" s="130" t="e">
        <f t="shared" si="41"/>
        <v>#VALUE!</v>
      </c>
      <c r="Z35" s="130" t="e">
        <f t="shared" si="42"/>
        <v>#VALUE!</v>
      </c>
      <c r="AA35" s="131"/>
      <c r="AB35" s="130" t="e">
        <f t="shared" si="43"/>
        <v>#VALUE!</v>
      </c>
      <c r="AC35" s="130" t="e">
        <f t="shared" si="44"/>
        <v>#VALUE!</v>
      </c>
      <c r="AD35" s="130" t="e">
        <f t="shared" si="45"/>
        <v>#VALUE!</v>
      </c>
      <c r="AF35" s="130" t="e">
        <f t="shared" si="46"/>
        <v>#VALUE!</v>
      </c>
      <c r="AG35" s="130" t="e">
        <f t="shared" si="47"/>
        <v>#VALUE!</v>
      </c>
      <c r="AH35" s="130" t="e">
        <f t="shared" si="48"/>
        <v>#VALUE!</v>
      </c>
      <c r="AJ35" s="130">
        <f t="shared" si="49"/>
      </c>
      <c r="AK35" s="130">
        <f t="shared" si="50"/>
      </c>
      <c r="AL35" s="130">
        <f t="shared" si="51"/>
      </c>
      <c r="AN35" s="130" t="e">
        <f t="shared" si="52"/>
        <v>#VALUE!</v>
      </c>
      <c r="AP35" s="131" t="e">
        <f t="shared" si="53"/>
        <v>#VALUE!</v>
      </c>
    </row>
    <row r="36" spans="1:42" ht="11.25">
      <c r="A36" s="144" t="s">
        <v>63</v>
      </c>
      <c r="B36" s="143" t="e">
        <f>REPT(H33,1)</f>
        <v>#REF!</v>
      </c>
      <c r="C36" s="143" t="s">
        <v>29</v>
      </c>
      <c r="D36" s="143" t="e">
        <f>REPT(H34,1)</f>
        <v>#REF!</v>
      </c>
      <c r="E36" s="143" t="s">
        <v>32</v>
      </c>
      <c r="F36" s="143" t="e">
        <f t="shared" si="54"/>
        <v>#REF!</v>
      </c>
      <c r="G36" s="140"/>
      <c r="H36" s="143" t="e">
        <f t="shared" si="55"/>
        <v>#REF!</v>
      </c>
      <c r="I36" s="130">
        <f t="shared" si="29"/>
        <v>18</v>
      </c>
      <c r="J36" s="130">
        <f t="shared" si="30"/>
        <v>8</v>
      </c>
      <c r="K36" s="130" t="e">
        <f t="shared" si="31"/>
        <v>#VALUE!</v>
      </c>
      <c r="L36" s="130" t="e">
        <f t="shared" si="32"/>
        <v>#VALUE!</v>
      </c>
      <c r="M36" s="130" t="e">
        <f t="shared" si="33"/>
        <v>#VALUE!</v>
      </c>
      <c r="N36" s="130" t="e">
        <f t="shared" si="34"/>
        <v>#VALUE!</v>
      </c>
      <c r="O36" s="130">
        <f t="shared" si="35"/>
        <v>5</v>
      </c>
      <c r="P36" s="130">
        <f t="shared" si="36"/>
        <v>7</v>
      </c>
      <c r="Q36" s="130">
        <f t="shared" si="36"/>
        <v>9</v>
      </c>
      <c r="R36" s="130">
        <f t="shared" si="36"/>
        <v>13</v>
      </c>
      <c r="S36" s="130">
        <f t="shared" si="37"/>
        <v>1</v>
      </c>
      <c r="T36" s="130" t="str">
        <f t="shared" si="38"/>
        <v>Bane ? </v>
      </c>
      <c r="U36" s="130" t="str">
        <f t="shared" si="39"/>
        <v> K</v>
      </c>
      <c r="V36" s="130" t="e">
        <f t="shared" si="56"/>
        <v>#VALUE!</v>
      </c>
      <c r="W36" s="131"/>
      <c r="X36" s="130" t="e">
        <f t="shared" si="40"/>
        <v>#VALUE!</v>
      </c>
      <c r="Y36" s="130" t="e">
        <f t="shared" si="41"/>
        <v>#VALUE!</v>
      </c>
      <c r="Z36" s="130" t="e">
        <f t="shared" si="42"/>
        <v>#VALUE!</v>
      </c>
      <c r="AA36" s="131"/>
      <c r="AB36" s="130" t="e">
        <f t="shared" si="43"/>
        <v>#VALUE!</v>
      </c>
      <c r="AC36" s="130" t="e">
        <f t="shared" si="44"/>
        <v>#VALUE!</v>
      </c>
      <c r="AD36" s="130" t="e">
        <f t="shared" si="45"/>
        <v>#VALUE!</v>
      </c>
      <c r="AF36" s="130" t="e">
        <f t="shared" si="46"/>
        <v>#VALUE!</v>
      </c>
      <c r="AG36" s="130" t="e">
        <f t="shared" si="47"/>
        <v>#VALUE!</v>
      </c>
      <c r="AH36" s="130" t="e">
        <f t="shared" si="48"/>
        <v>#VALUE!</v>
      </c>
      <c r="AJ36" s="130">
        <f t="shared" si="49"/>
      </c>
      <c r="AK36" s="130">
        <f t="shared" si="50"/>
      </c>
      <c r="AL36" s="130">
        <f t="shared" si="51"/>
      </c>
      <c r="AN36" s="130" t="e">
        <f t="shared" si="52"/>
        <v>#VALUE!</v>
      </c>
      <c r="AP36" s="131" t="e">
        <f t="shared" si="53"/>
        <v>#VALUE!</v>
      </c>
    </row>
    <row r="37" spans="1:42" ht="11.25">
      <c r="A37" s="133"/>
      <c r="B37" s="140"/>
      <c r="C37" s="140"/>
      <c r="D37" s="140"/>
      <c r="E37" s="143"/>
      <c r="F37" s="140"/>
      <c r="G37" s="140"/>
      <c r="H37" s="14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0"/>
      <c r="U37" s="130"/>
      <c r="V37" s="130"/>
      <c r="W37" s="131"/>
      <c r="X37" s="130"/>
      <c r="Y37" s="130"/>
      <c r="Z37" s="130"/>
      <c r="AA37" s="131"/>
      <c r="AB37" s="130"/>
      <c r="AC37" s="129"/>
      <c r="AD37" s="129"/>
      <c r="AN37" s="130"/>
      <c r="AP37" s="131"/>
    </row>
    <row r="45" spans="1:2" ht="9">
      <c r="A45" s="127">
        <v>1</v>
      </c>
      <c r="B45" s="127" t="str">
        <f>F19</f>
        <v>Mike Off</v>
      </c>
    </row>
    <row r="46" spans="1:2" ht="9">
      <c r="A46" s="127">
        <v>2</v>
      </c>
      <c r="B46" s="127" t="str">
        <f>H19</f>
        <v>Peter Stummann</v>
      </c>
    </row>
    <row r="47" spans="1:2" ht="9">
      <c r="A47" s="127">
        <v>3</v>
      </c>
      <c r="B47" s="127" t="str">
        <f>F20</f>
        <v>Jens Bakke</v>
      </c>
    </row>
    <row r="48" spans="1:2" ht="9">
      <c r="A48" s="127">
        <v>4</v>
      </c>
      <c r="B48" s="127" t="str">
        <f>H20</f>
        <v>Christian Steffensen</v>
      </c>
    </row>
    <row r="49" spans="1:2" ht="9">
      <c r="A49" s="127">
        <v>5</v>
      </c>
      <c r="B49" s="127" t="str">
        <f>'HA-Res'!F23</f>
        <v>Rune Sørensen</v>
      </c>
    </row>
    <row r="50" spans="1:2" ht="9">
      <c r="A50" s="127">
        <v>6</v>
      </c>
      <c r="B50" s="127" t="str">
        <f>H23</f>
        <v>Martin Groth</v>
      </c>
    </row>
    <row r="51" spans="1:2" ht="9">
      <c r="A51" s="127">
        <v>7</v>
      </c>
      <c r="B51" s="127" t="str">
        <f>F24</f>
        <v>Brian Felde</v>
      </c>
    </row>
    <row r="52" spans="1:2" ht="9">
      <c r="A52" s="127">
        <v>8</v>
      </c>
      <c r="B52" s="127" t="str">
        <f>H24</f>
        <v>Jes Nyhegn</v>
      </c>
    </row>
    <row r="53" spans="1:2" ht="9">
      <c r="A53" s="127">
        <v>9</v>
      </c>
      <c r="B53" s="127" t="e">
        <f>F31</f>
        <v>#REF!</v>
      </c>
    </row>
    <row r="54" spans="1:2" ht="9">
      <c r="A54" s="127">
        <v>10</v>
      </c>
      <c r="B54" s="127" t="e">
        <f>H31</f>
        <v>#REF!</v>
      </c>
    </row>
    <row r="55" spans="1:2" ht="9">
      <c r="A55" s="127">
        <v>11</v>
      </c>
      <c r="B55" s="127" t="e">
        <f>'HA-Res'!F32</f>
        <v>#REF!</v>
      </c>
    </row>
    <row r="56" spans="1:2" ht="9">
      <c r="A56" s="127">
        <v>12</v>
      </c>
      <c r="B56" s="127" t="e">
        <f>H32</f>
        <v>#REF!</v>
      </c>
    </row>
    <row r="57" spans="1:2" ht="9">
      <c r="A57" s="127">
        <v>13</v>
      </c>
      <c r="B57" s="127" t="e">
        <f>F35</f>
        <v>#REF!</v>
      </c>
    </row>
    <row r="58" spans="1:2" ht="9">
      <c r="A58" s="127">
        <v>14</v>
      </c>
      <c r="B58" s="127" t="e">
        <f>H35</f>
        <v>#REF!</v>
      </c>
    </row>
    <row r="59" spans="1:2" ht="9">
      <c r="A59" s="127">
        <v>15</v>
      </c>
      <c r="B59" s="127" t="e">
        <f>F36</f>
        <v>#REF!</v>
      </c>
    </row>
    <row r="60" spans="1:2" ht="9">
      <c r="A60" s="127">
        <v>16</v>
      </c>
      <c r="B60" s="127" t="e">
        <f>H36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zoomScalePageLayoutView="0" workbookViewId="0" topLeftCell="A8">
      <selection activeCell="A64" sqref="A64"/>
    </sheetView>
  </sheetViews>
  <sheetFormatPr defaultColWidth="5.21484375" defaultRowHeight="15"/>
  <cols>
    <col min="1" max="1" width="3.99609375" style="163" customWidth="1"/>
    <col min="2" max="2" width="14.10546875" style="162" customWidth="1"/>
    <col min="3" max="4" width="0.55078125" style="162" customWidth="1"/>
    <col min="5" max="5" width="3.88671875" style="162" customWidth="1"/>
    <col min="6" max="6" width="14.10546875" style="162" customWidth="1"/>
    <col min="7" max="8" width="0.55078125" style="162" customWidth="1"/>
    <col min="9" max="9" width="3.99609375" style="162" customWidth="1"/>
    <col min="10" max="10" width="14.10546875" style="162" customWidth="1"/>
    <col min="11" max="12" width="0.55078125" style="162" customWidth="1"/>
    <col min="13" max="13" width="3.99609375" style="162" customWidth="1"/>
    <col min="14" max="14" width="14.10546875" style="162" customWidth="1"/>
    <col min="15" max="16" width="1.4375" style="163" customWidth="1"/>
    <col min="17" max="17" width="19.88671875" style="163" customWidth="1"/>
    <col min="18" max="18" width="3.4453125" style="163" customWidth="1"/>
    <col min="19" max="19" width="5.21484375" style="163" customWidth="1"/>
    <col min="20" max="20" width="3.6640625" style="163" customWidth="1"/>
    <col min="21" max="21" width="12.3359375" style="163" customWidth="1"/>
    <col min="22" max="23" width="3.10546875" style="163" customWidth="1"/>
    <col min="24" max="24" width="3.6640625" style="163" customWidth="1"/>
    <col min="25" max="25" width="11.21484375" style="163" customWidth="1"/>
    <col min="26" max="26" width="1.99609375" style="163" customWidth="1"/>
    <col min="27" max="27" width="3.6640625" style="163" customWidth="1"/>
    <col min="28" max="28" width="12.3359375" style="163" customWidth="1"/>
    <col min="29" max="30" width="3.10546875" style="163" customWidth="1"/>
    <col min="31" max="31" width="3.6640625" style="163" customWidth="1"/>
    <col min="32" max="32" width="12.3359375" style="163" customWidth="1"/>
    <col min="33" max="35" width="5.21484375" style="163" customWidth="1"/>
    <col min="36" max="36" width="3.6640625" style="163" customWidth="1"/>
    <col min="37" max="37" width="12.3359375" style="163" customWidth="1"/>
    <col min="38" max="39" width="3.10546875" style="163" customWidth="1"/>
    <col min="40" max="40" width="3.6640625" style="163" customWidth="1"/>
    <col min="41" max="41" width="12.3359375" style="163" customWidth="1"/>
    <col min="42" max="43" width="3.10546875" style="163" customWidth="1"/>
    <col min="44" max="44" width="3.6640625" style="163" customWidth="1"/>
    <col min="45" max="45" width="12.3359375" style="163" customWidth="1"/>
    <col min="46" max="16384" width="5.21484375" style="163" customWidth="1"/>
  </cols>
  <sheetData>
    <row r="1" spans="1:27" s="148" customFormat="1" ht="48.75" customHeight="1">
      <c r="A1" s="261" t="str">
        <f>Parametre!$B$1</f>
        <v>CC Plast Cup</v>
      </c>
      <c r="B1" s="147"/>
      <c r="C1" s="262"/>
      <c r="D1" s="262"/>
      <c r="E1" s="147"/>
      <c r="F1" s="147"/>
      <c r="G1" s="147"/>
      <c r="H1" s="147"/>
      <c r="I1" s="147"/>
      <c r="J1" s="147"/>
      <c r="K1" s="147"/>
      <c r="L1" s="147"/>
      <c r="M1" s="147"/>
      <c r="N1" s="147"/>
      <c r="Z1" s="149"/>
      <c r="AA1" s="149"/>
    </row>
    <row r="2" spans="1:14" s="160" customFormat="1" ht="39.75">
      <c r="A2" s="158" t="str">
        <f>'HB-Res'!A1</f>
        <v>Herre B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9" ht="26.25" customHeight="1">
      <c r="A3" s="161"/>
      <c r="O3" s="161"/>
      <c r="P3" s="161"/>
      <c r="Q3" s="161"/>
      <c r="R3" s="161"/>
      <c r="S3" s="161"/>
    </row>
    <row r="4" spans="1:19" ht="9">
      <c r="A4" s="161"/>
      <c r="B4" s="162" t="s">
        <v>0</v>
      </c>
      <c r="O4" s="161"/>
      <c r="P4" s="161"/>
      <c r="Q4" s="161"/>
      <c r="R4" s="161"/>
      <c r="S4" s="161"/>
    </row>
    <row r="5" spans="1:19" ht="13.5">
      <c r="A5" s="161"/>
      <c r="E5" s="164"/>
      <c r="F5" s="165" t="s">
        <v>1</v>
      </c>
      <c r="G5" s="166"/>
      <c r="H5" s="166"/>
      <c r="I5" s="167"/>
      <c r="J5" s="165" t="s">
        <v>2</v>
      </c>
      <c r="K5" s="166"/>
      <c r="L5" s="166"/>
      <c r="M5" s="166"/>
      <c r="N5" s="165" t="s">
        <v>3</v>
      </c>
      <c r="O5" s="161"/>
      <c r="P5" s="161"/>
      <c r="Q5" s="152" t="s">
        <v>272</v>
      </c>
      <c r="R5" s="228"/>
      <c r="S5" s="169"/>
    </row>
    <row r="6" spans="1:19" ht="10.5" customHeight="1">
      <c r="A6" s="162"/>
      <c r="B6" s="170" t="str">
        <f>IF('HB-Res'!$S$5=0,TOM,'HB-Res'!$E$5)</f>
        <v>11/0 11/0 11/0</v>
      </c>
      <c r="O6" s="161"/>
      <c r="P6" s="161"/>
      <c r="Q6" s="152" t="s">
        <v>250</v>
      </c>
      <c r="R6" s="228"/>
      <c r="S6" s="169"/>
    </row>
    <row r="7" spans="1:19" ht="10.5" customHeight="1">
      <c r="A7" s="171" t="s">
        <v>4</v>
      </c>
      <c r="B7" s="172" t="str">
        <f>Q5</f>
        <v>Simon Wager</v>
      </c>
      <c r="O7" s="161"/>
      <c r="P7" s="161"/>
      <c r="Q7" s="152" t="s">
        <v>250</v>
      </c>
      <c r="R7" s="228"/>
      <c r="S7" s="169"/>
    </row>
    <row r="8" spans="1:19" ht="10.5" customHeight="1" thickBot="1">
      <c r="A8" s="173" t="str">
        <f>'HB-Res'!$A$5</f>
        <v>HB-01</v>
      </c>
      <c r="B8" s="174" t="str">
        <f>Q6</f>
        <v>Bye</v>
      </c>
      <c r="C8" s="175"/>
      <c r="F8" s="170" t="str">
        <f>IF('HB-Res'!$S$13=0,TOM,'HB-Res'!$E$13)</f>
        <v>11/4 11/8 11/9</v>
      </c>
      <c r="O8" s="161"/>
      <c r="P8" s="161"/>
      <c r="Q8" s="152" t="s">
        <v>285</v>
      </c>
      <c r="R8" s="228"/>
      <c r="S8" s="169"/>
    </row>
    <row r="9" spans="1:19" ht="10.5" customHeight="1">
      <c r="A9" s="162"/>
      <c r="C9" s="176"/>
      <c r="D9" s="177"/>
      <c r="E9" s="171" t="s">
        <v>4</v>
      </c>
      <c r="F9" s="172" t="str">
        <f>'HB-Res'!$B$13</f>
        <v>Simon Wager</v>
      </c>
      <c r="G9" s="178"/>
      <c r="O9" s="161"/>
      <c r="P9" s="161"/>
      <c r="Q9" s="152" t="s">
        <v>250</v>
      </c>
      <c r="R9" s="228"/>
      <c r="S9" s="169"/>
    </row>
    <row r="10" spans="1:19" ht="10.5" customHeight="1" thickBot="1">
      <c r="A10" s="162"/>
      <c r="B10" s="170" t="str">
        <f>IF('HB-Res'!$S$6=0,TOM,'HB-Res'!$E$6)</f>
        <v>0/11 0/11 0/11</v>
      </c>
      <c r="C10" s="176"/>
      <c r="E10" s="173" t="str">
        <f>'HB-Res'!$A$13</f>
        <v>HB-09</v>
      </c>
      <c r="F10" s="174" t="str">
        <f>'HB-Res'!$D$13</f>
        <v>Lars Sletten</v>
      </c>
      <c r="G10" s="175"/>
      <c r="O10" s="161"/>
      <c r="P10" s="161"/>
      <c r="Q10" s="152" t="s">
        <v>287</v>
      </c>
      <c r="R10" s="228"/>
      <c r="S10" s="169"/>
    </row>
    <row r="11" spans="1:19" ht="10.5" customHeight="1">
      <c r="A11" s="171" t="s">
        <v>4</v>
      </c>
      <c r="B11" s="172" t="str">
        <f>Q7</f>
        <v>Bye</v>
      </c>
      <c r="C11" s="179"/>
      <c r="G11" s="176"/>
      <c r="H11" s="180"/>
      <c r="O11" s="161"/>
      <c r="P11" s="161"/>
      <c r="Q11" s="152" t="s">
        <v>250</v>
      </c>
      <c r="R11" s="228"/>
      <c r="S11" s="169"/>
    </row>
    <row r="12" spans="1:19" ht="10.5" customHeight="1" thickBot="1">
      <c r="A12" s="173" t="str">
        <f>'HB-Res'!$A$6</f>
        <v>HB-02</v>
      </c>
      <c r="B12" s="174" t="str">
        <f>Q8</f>
        <v>Lars Sletten</v>
      </c>
      <c r="G12" s="176"/>
      <c r="H12" s="180"/>
      <c r="J12" s="170" t="str">
        <f>IF('HB-Res'!$S$17=0,TOM,'HB-Res'!$E$17)</f>
        <v>8/11 5/11 11/8 13/15</v>
      </c>
      <c r="O12" s="161"/>
      <c r="P12" s="161"/>
      <c r="Q12" s="152" t="s">
        <v>283</v>
      </c>
      <c r="R12" s="228"/>
      <c r="S12" s="169"/>
    </row>
    <row r="13" spans="1:19" ht="10.5" customHeight="1">
      <c r="A13" s="162"/>
      <c r="B13" s="162" t="s">
        <v>0</v>
      </c>
      <c r="G13" s="176"/>
      <c r="H13" s="181"/>
      <c r="I13" s="171" t="s">
        <v>4</v>
      </c>
      <c r="J13" s="172" t="str">
        <f>'HB-Res'!$B$17</f>
        <v>Simon Wager</v>
      </c>
      <c r="K13" s="177"/>
      <c r="O13" s="161"/>
      <c r="P13" s="161"/>
      <c r="Q13" s="152" t="s">
        <v>282</v>
      </c>
      <c r="R13" s="228"/>
      <c r="S13" s="169"/>
    </row>
    <row r="14" spans="1:19" ht="10.5" customHeight="1" thickBot="1">
      <c r="A14" s="162"/>
      <c r="B14" s="170" t="str">
        <f>IF('HB-Res'!$S$7=0,TOM,'HB-Res'!$E$7)</f>
        <v>0/11 0/11 0/11</v>
      </c>
      <c r="G14" s="176"/>
      <c r="H14" s="180"/>
      <c r="I14" s="173" t="str">
        <f>'HB-Res'!$A$17</f>
        <v>HB-13</v>
      </c>
      <c r="J14" s="174" t="str">
        <f>'HB-Res'!$D$17</f>
        <v>Torben Vogt</v>
      </c>
      <c r="K14" s="175"/>
      <c r="O14" s="161"/>
      <c r="P14" s="161"/>
      <c r="Q14" s="152" t="s">
        <v>250</v>
      </c>
      <c r="R14" s="228"/>
      <c r="S14" s="169"/>
    </row>
    <row r="15" spans="1:19" ht="10.5" customHeight="1">
      <c r="A15" s="171" t="s">
        <v>4</v>
      </c>
      <c r="B15" s="172" t="str">
        <f>Q9</f>
        <v>Bye</v>
      </c>
      <c r="G15" s="176"/>
      <c r="H15" s="180"/>
      <c r="K15" s="176"/>
      <c r="L15" s="180"/>
      <c r="O15" s="161"/>
      <c r="P15" s="161"/>
      <c r="Q15" s="152" t="s">
        <v>250</v>
      </c>
      <c r="R15" s="228"/>
      <c r="S15" s="169"/>
    </row>
    <row r="16" spans="1:19" ht="10.5" customHeight="1" thickBot="1">
      <c r="A16" s="173" t="str">
        <f>'HB-Res'!$A$7</f>
        <v>HB-03</v>
      </c>
      <c r="B16" s="174" t="str">
        <f>Q10</f>
        <v>Jens Løppenthein</v>
      </c>
      <c r="C16" s="175"/>
      <c r="F16" s="170" t="str">
        <f>IF('HB-Res'!$S$14=0,TOM,'HB-Res'!$E$14)</f>
        <v>3/11 11/6 11/6 9/11 5/11</v>
      </c>
      <c r="G16" s="176"/>
      <c r="H16" s="180"/>
      <c r="K16" s="176"/>
      <c r="L16" s="180"/>
      <c r="O16" s="161"/>
      <c r="P16" s="161"/>
      <c r="Q16" s="152" t="s">
        <v>284</v>
      </c>
      <c r="R16" s="228"/>
      <c r="S16" s="169"/>
    </row>
    <row r="17" spans="1:19" ht="10.5" customHeight="1">
      <c r="A17" s="162"/>
      <c r="C17" s="176"/>
      <c r="D17" s="177"/>
      <c r="E17" s="171" t="s">
        <v>4</v>
      </c>
      <c r="F17" s="172" t="str">
        <f>'HB-Res'!$B$14</f>
        <v>Jens Løppenthein</v>
      </c>
      <c r="G17" s="179"/>
      <c r="L17" s="180"/>
      <c r="O17" s="161"/>
      <c r="P17" s="161"/>
      <c r="Q17" s="152" t="s">
        <v>286</v>
      </c>
      <c r="R17" s="228"/>
      <c r="S17" s="169"/>
    </row>
    <row r="18" spans="1:19" ht="10.5" customHeight="1" thickBot="1">
      <c r="A18" s="162"/>
      <c r="B18" s="170" t="str">
        <f>IF('HB-Res'!$S$8=0,TOM,'HB-Res'!$E$8)</f>
        <v>0/11 0/11 0/11</v>
      </c>
      <c r="C18" s="176"/>
      <c r="E18" s="173" t="str">
        <f>'HB-Res'!$A$14</f>
        <v>HB-10</v>
      </c>
      <c r="F18" s="174" t="str">
        <f>'HB-Res'!$D$14</f>
        <v>Torben Vogt</v>
      </c>
      <c r="L18" s="180"/>
      <c r="O18" s="161"/>
      <c r="P18" s="161"/>
      <c r="Q18" s="152" t="s">
        <v>250</v>
      </c>
      <c r="R18" s="228"/>
      <c r="S18" s="169"/>
    </row>
    <row r="19" spans="1:19" ht="10.5" customHeight="1">
      <c r="A19" s="171" t="s">
        <v>4</v>
      </c>
      <c r="B19" s="172" t="str">
        <f>Q11</f>
        <v>Bye</v>
      </c>
      <c r="C19" s="179"/>
      <c r="L19" s="180"/>
      <c r="O19" s="161"/>
      <c r="P19" s="161"/>
      <c r="Q19" s="152" t="s">
        <v>250</v>
      </c>
      <c r="R19" s="228"/>
      <c r="S19" s="169"/>
    </row>
    <row r="20" spans="1:19" ht="10.5" customHeight="1" thickBot="1">
      <c r="A20" s="173" t="str">
        <f>'HB-Res'!$A$8</f>
        <v>HB-04</v>
      </c>
      <c r="B20" s="174" t="str">
        <f>Q12</f>
        <v>Torben Vogt</v>
      </c>
      <c r="L20" s="180"/>
      <c r="N20" s="170" t="str">
        <f>IF('HB-Res'!$S$19=0,TOM,'HB-Res'!$E$19)</f>
        <v>11/6 9/11 12/14 6/11</v>
      </c>
      <c r="O20" s="161"/>
      <c r="P20" s="161"/>
      <c r="Q20" s="152" t="s">
        <v>273</v>
      </c>
      <c r="R20" s="228"/>
      <c r="S20" s="169"/>
    </row>
    <row r="21" spans="1:19" ht="10.5" customHeight="1">
      <c r="A21" s="162"/>
      <c r="K21" s="176"/>
      <c r="L21" s="181"/>
      <c r="M21" s="171" t="s">
        <v>4</v>
      </c>
      <c r="N21" s="172" t="str">
        <f>'HB-Res'!$B$19</f>
        <v>Torben Vogt</v>
      </c>
      <c r="O21" s="161"/>
      <c r="P21" s="161"/>
      <c r="Q21" s="163" t="s">
        <v>0</v>
      </c>
      <c r="R21" s="161"/>
      <c r="S21" s="161"/>
    </row>
    <row r="22" spans="1:19" ht="10.5" customHeight="1" thickBot="1">
      <c r="A22" s="162"/>
      <c r="B22" s="170" t="str">
        <f>IF('HB-Res'!$S$9=0,TOM,'HB-Res'!$E$9)</f>
        <v>11/0 11/0 11/0</v>
      </c>
      <c r="K22" s="176"/>
      <c r="L22" s="180"/>
      <c r="M22" s="173" t="str">
        <f>'HB-Res'!$A$19</f>
        <v>HB-15</v>
      </c>
      <c r="N22" s="174" t="str">
        <f>'HB-Res'!$D$19</f>
        <v>Rasmus Krog Pedersen</v>
      </c>
      <c r="O22" s="161"/>
      <c r="P22" s="161"/>
      <c r="Q22" s="182"/>
      <c r="R22" s="161"/>
      <c r="S22" s="161"/>
    </row>
    <row r="23" spans="1:19" ht="10.5" customHeight="1">
      <c r="A23" s="171" t="s">
        <v>4</v>
      </c>
      <c r="B23" s="172" t="str">
        <f>Q13</f>
        <v>Ask Frellesvig</v>
      </c>
      <c r="L23" s="180"/>
      <c r="O23" s="161"/>
      <c r="P23" s="161"/>
      <c r="Q23" s="182"/>
      <c r="R23" s="161"/>
      <c r="S23" s="161"/>
    </row>
    <row r="24" spans="1:19" ht="10.5" customHeight="1" thickBot="1">
      <c r="A24" s="173" t="str">
        <f>'HB-Res'!$A$9</f>
        <v>HB-05</v>
      </c>
      <c r="B24" s="174" t="str">
        <f>Q14</f>
        <v>Bye</v>
      </c>
      <c r="C24" s="175"/>
      <c r="F24" s="170" t="str">
        <f>IF('HB-Res'!$S$15=0,TOM,'HB-Res'!$E$15)</f>
        <v>11/5 10/12 14/12 11/5</v>
      </c>
      <c r="L24" s="180"/>
      <c r="O24" s="161"/>
      <c r="P24" s="161"/>
      <c r="Q24" s="182"/>
      <c r="R24" s="161"/>
      <c r="S24" s="161"/>
    </row>
    <row r="25" spans="1:19" ht="10.5" customHeight="1">
      <c r="A25" s="162"/>
      <c r="C25" s="176"/>
      <c r="D25" s="177"/>
      <c r="E25" s="171" t="s">
        <v>4</v>
      </c>
      <c r="F25" s="172" t="str">
        <f>'HB-Res'!$B$15</f>
        <v>Ask Frellesvig</v>
      </c>
      <c r="G25" s="178"/>
      <c r="L25" s="180"/>
      <c r="O25" s="161"/>
      <c r="P25" s="161"/>
      <c r="Q25" s="182"/>
      <c r="R25" s="161"/>
      <c r="S25" s="161"/>
    </row>
    <row r="26" spans="1:19" ht="10.5" customHeight="1" thickBot="1">
      <c r="A26" s="162"/>
      <c r="B26" s="170" t="str">
        <f>IF('HB-Res'!$S$10=0,TOM,'HB-Res'!$E$10)</f>
        <v>0/11 0/11 0/11</v>
      </c>
      <c r="C26" s="176"/>
      <c r="E26" s="173" t="str">
        <f>'HB-Res'!$A$15</f>
        <v>HB-11</v>
      </c>
      <c r="F26" s="174" t="str">
        <f>'HB-Res'!$D$15</f>
        <v>Jacob Madsen</v>
      </c>
      <c r="G26" s="175"/>
      <c r="L26" s="180"/>
      <c r="O26" s="161"/>
      <c r="P26" s="161"/>
      <c r="Q26" s="182"/>
      <c r="R26" s="161"/>
      <c r="S26" s="161"/>
    </row>
    <row r="27" spans="1:19" ht="10.5" customHeight="1">
      <c r="A27" s="171" t="s">
        <v>4</v>
      </c>
      <c r="B27" s="172" t="str">
        <f>Q15</f>
        <v>Bye</v>
      </c>
      <c r="C27" s="179"/>
      <c r="G27" s="176"/>
      <c r="H27" s="180"/>
      <c r="L27" s="180"/>
      <c r="O27" s="161"/>
      <c r="P27" s="161"/>
      <c r="Q27" s="182"/>
      <c r="R27" s="161"/>
      <c r="S27" s="161"/>
    </row>
    <row r="28" spans="1:19" ht="10.5" customHeight="1" thickBot="1">
      <c r="A28" s="173" t="str">
        <f>'HB-Res'!$A$10</f>
        <v>HB-06</v>
      </c>
      <c r="B28" s="174" t="str">
        <f>Q16</f>
        <v>Jacob Madsen</v>
      </c>
      <c r="G28" s="176"/>
      <c r="H28" s="180"/>
      <c r="J28" s="170" t="str">
        <f>IF('HB-Res'!$S$18=0,TOM,'HB-Res'!$E$18)</f>
        <v>14/16 8/11 6/11</v>
      </c>
      <c r="L28" s="180"/>
      <c r="O28" s="161"/>
      <c r="P28" s="161"/>
      <c r="Q28" s="182"/>
      <c r="R28" s="161"/>
      <c r="S28" s="161"/>
    </row>
    <row r="29" spans="1:19" ht="10.5" customHeight="1">
      <c r="A29" s="162"/>
      <c r="G29" s="176"/>
      <c r="H29" s="181"/>
      <c r="I29" s="171" t="s">
        <v>4</v>
      </c>
      <c r="J29" s="172" t="str">
        <f>'HB-Res'!$B$18</f>
        <v>Ask Frellesvig</v>
      </c>
      <c r="K29" s="179"/>
      <c r="O29" s="161"/>
      <c r="P29" s="161"/>
      <c r="Q29" s="182"/>
      <c r="R29" s="161"/>
      <c r="S29" s="161"/>
    </row>
    <row r="30" spans="1:19" ht="10.5" customHeight="1" thickBot="1">
      <c r="A30" s="162"/>
      <c r="B30" s="170" t="str">
        <f>IF('HB-Res'!$S$11=0,TOM,'HB-Res'!$E$11)</f>
        <v>11/0 11/0 11/0</v>
      </c>
      <c r="G30" s="176"/>
      <c r="H30" s="180"/>
      <c r="I30" s="173" t="str">
        <f>'HB-Res'!$A$18</f>
        <v>HB-14</v>
      </c>
      <c r="J30" s="174" t="str">
        <f>'HB-Res'!$D$18</f>
        <v>Rasmus Krog Pedersen</v>
      </c>
      <c r="O30" s="161"/>
      <c r="P30" s="161"/>
      <c r="Q30" s="182"/>
      <c r="R30" s="161"/>
      <c r="S30" s="161"/>
    </row>
    <row r="31" spans="1:19" ht="10.5" customHeight="1">
      <c r="A31" s="171" t="s">
        <v>4</v>
      </c>
      <c r="B31" s="172" t="str">
        <f>Q17</f>
        <v>Flemming Petersen</v>
      </c>
      <c r="G31" s="176"/>
      <c r="H31" s="180"/>
      <c r="O31" s="161"/>
      <c r="P31" s="161"/>
      <c r="Q31" s="182"/>
      <c r="R31" s="161"/>
      <c r="S31" s="161"/>
    </row>
    <row r="32" spans="1:19" ht="10.5" customHeight="1" thickBot="1">
      <c r="A32" s="173" t="str">
        <f>'HB-Res'!$A$11</f>
        <v>HB-07</v>
      </c>
      <c r="B32" s="174" t="str">
        <f>Q18</f>
        <v>Bye</v>
      </c>
      <c r="C32" s="175"/>
      <c r="F32" s="170" t="str">
        <f>IF('HB-Res'!$S$16=0,TOM,'HB-Res'!$E$16)</f>
        <v>11/4 8/11 11/9 3/11 10/12</v>
      </c>
      <c r="G32" s="176"/>
      <c r="H32" s="180"/>
      <c r="O32" s="161"/>
      <c r="P32" s="161"/>
      <c r="Q32" s="182"/>
      <c r="R32" s="161"/>
      <c r="S32" s="161"/>
    </row>
    <row r="33" spans="1:19" ht="10.5" customHeight="1">
      <c r="A33" s="162"/>
      <c r="C33" s="176"/>
      <c r="D33" s="177"/>
      <c r="E33" s="171" t="s">
        <v>4</v>
      </c>
      <c r="F33" s="172" t="str">
        <f>'HB-Res'!$B$16</f>
        <v>Flemming Petersen</v>
      </c>
      <c r="G33" s="179"/>
      <c r="O33" s="161"/>
      <c r="P33" s="161"/>
      <c r="Q33" s="182"/>
      <c r="R33" s="161"/>
      <c r="S33" s="161"/>
    </row>
    <row r="34" spans="1:19" ht="10.5" customHeight="1" thickBot="1">
      <c r="A34" s="162"/>
      <c r="B34" s="170" t="str">
        <f>IF('HB-Res'!$S$12=0,TOM,'HB-Res'!$E$12)</f>
        <v>0/11 0/11 0/11</v>
      </c>
      <c r="C34" s="176"/>
      <c r="E34" s="173" t="str">
        <f>'HB-Res'!$A$16</f>
        <v>HB-12</v>
      </c>
      <c r="F34" s="174" t="str">
        <f>'HB-Res'!$D$16</f>
        <v>Rasmus Krog Pedersen</v>
      </c>
      <c r="O34" s="161"/>
      <c r="P34" s="161"/>
      <c r="Q34" s="182"/>
      <c r="R34" s="161"/>
      <c r="S34" s="161"/>
    </row>
    <row r="35" spans="1:19" ht="10.5" customHeight="1">
      <c r="A35" s="171" t="s">
        <v>4</v>
      </c>
      <c r="B35" s="172" t="str">
        <f>Q19</f>
        <v>Bye</v>
      </c>
      <c r="C35" s="179"/>
      <c r="O35" s="161"/>
      <c r="P35" s="161"/>
      <c r="Q35" s="182"/>
      <c r="R35" s="161"/>
      <c r="S35" s="161"/>
    </row>
    <row r="36" spans="1:19" ht="10.5" customHeight="1" thickBot="1">
      <c r="A36" s="173" t="str">
        <f>'HB-Res'!$A$12</f>
        <v>HB-08</v>
      </c>
      <c r="B36" s="174" t="str">
        <f>Q20</f>
        <v>Rasmus Krog Pedersen</v>
      </c>
      <c r="O36" s="161"/>
      <c r="P36" s="161"/>
      <c r="Q36" s="182"/>
      <c r="R36" s="161"/>
      <c r="S36" s="161"/>
    </row>
    <row r="37" spans="1:19" ht="10.5" customHeight="1">
      <c r="A37" s="162"/>
      <c r="O37" s="161"/>
      <c r="P37" s="161"/>
      <c r="Q37" s="182"/>
      <c r="R37" s="161"/>
      <c r="S37" s="161"/>
    </row>
    <row r="38" spans="1:19" ht="10.5" customHeight="1">
      <c r="A38" s="162"/>
      <c r="O38" s="161"/>
      <c r="P38" s="161"/>
      <c r="Q38" s="161"/>
      <c r="R38" s="161"/>
      <c r="S38" s="161"/>
    </row>
    <row r="39" spans="1:19" ht="10.5" customHeight="1">
      <c r="A39" s="162"/>
      <c r="B39" s="170" t="str">
        <f>IF('HB-Res'!$S$20=0,TOM,'HB-Res'!$E$20)</f>
        <v>5/11 14/16 3/11</v>
      </c>
      <c r="O39" s="161"/>
      <c r="P39" s="161"/>
      <c r="Q39" s="161"/>
      <c r="R39" s="161"/>
      <c r="S39" s="161"/>
    </row>
    <row r="40" spans="1:19" ht="10.5" customHeight="1">
      <c r="A40" s="171" t="s">
        <v>4</v>
      </c>
      <c r="B40" s="172" t="str">
        <f>'HB-Res'!$B$20</f>
        <v>Simon Wager</v>
      </c>
      <c r="O40" s="161"/>
      <c r="P40" s="161"/>
      <c r="Q40" s="161"/>
      <c r="R40" s="161"/>
      <c r="S40" s="161"/>
    </row>
    <row r="41" spans="1:19" ht="10.5" customHeight="1" thickBot="1">
      <c r="A41" s="173" t="str">
        <f>'HB-Res'!$A$20</f>
        <v>HB-16</v>
      </c>
      <c r="B41" s="174" t="str">
        <f>'HB-Res'!$D$20</f>
        <v>Ask Frellesvig</v>
      </c>
      <c r="C41" s="183" t="s">
        <v>5</v>
      </c>
      <c r="O41" s="161"/>
      <c r="P41" s="161"/>
      <c r="Q41" s="161"/>
      <c r="R41" s="161"/>
      <c r="S41" s="161"/>
    </row>
    <row r="42" spans="1:19" ht="10.5" customHeight="1">
      <c r="A42" s="162"/>
      <c r="O42" s="161"/>
      <c r="P42" s="161"/>
      <c r="Q42" s="161"/>
      <c r="R42" s="161"/>
      <c r="S42" s="161"/>
    </row>
    <row r="43" spans="1:19" ht="10.5" customHeight="1">
      <c r="A43" s="161"/>
      <c r="O43" s="161"/>
      <c r="P43" s="161"/>
      <c r="Q43" s="161"/>
      <c r="R43" s="161"/>
      <c r="S43" s="161"/>
    </row>
    <row r="44" spans="1:19" ht="7.5" customHeight="1">
      <c r="A44" s="161"/>
      <c r="O44" s="161"/>
      <c r="P44" s="161"/>
      <c r="Q44" s="161"/>
      <c r="R44" s="161"/>
      <c r="S44" s="161"/>
    </row>
    <row r="45" spans="1:19" ht="17.25" customHeight="1">
      <c r="A45" s="184" t="s">
        <v>6</v>
      </c>
      <c r="B45" s="178"/>
      <c r="O45" s="161"/>
      <c r="P45" s="161"/>
      <c r="Q45" s="161"/>
      <c r="R45" s="161"/>
      <c r="S45" s="161"/>
    </row>
    <row r="46" spans="1:19" ht="15" customHeight="1">
      <c r="A46" s="162"/>
      <c r="B46" s="170" t="str">
        <f>IF('HB-Res'!$S$21=0,TOM,'HB-Res'!$E$21)</f>
        <v>5/11 11/8 6/11 7/11</v>
      </c>
      <c r="O46" s="161"/>
      <c r="P46" s="161"/>
      <c r="Q46" s="161"/>
      <c r="R46" s="161"/>
      <c r="S46" s="161"/>
    </row>
    <row r="47" spans="1:19" ht="10.5" customHeight="1">
      <c r="A47" s="171" t="s">
        <v>4</v>
      </c>
      <c r="B47" s="172" t="str">
        <f>'HB-Res'!$B$21</f>
        <v>Lars Sletten</v>
      </c>
      <c r="O47" s="161"/>
      <c r="P47" s="161"/>
      <c r="Q47" s="161"/>
      <c r="R47" s="161"/>
      <c r="S47" s="161"/>
    </row>
    <row r="48" spans="1:19" ht="10.5" customHeight="1" thickBot="1">
      <c r="A48" s="173" t="str">
        <f>'HB-Res'!$A$21</f>
        <v>HB-17</v>
      </c>
      <c r="B48" s="174" t="str">
        <f>'HB-Res'!$D$21</f>
        <v>Jens Løppenthein</v>
      </c>
      <c r="C48" s="175"/>
      <c r="F48" s="170" t="str">
        <f>IF('HB-Res'!$S$23=0,TOM,'HB-Res'!$E$23)</f>
        <v>3/11 10/12 6/11</v>
      </c>
      <c r="O48" s="161"/>
      <c r="P48" s="161"/>
      <c r="Q48" s="161"/>
      <c r="R48" s="161"/>
      <c r="S48" s="161"/>
    </row>
    <row r="49" spans="1:19" ht="10.5" customHeight="1">
      <c r="A49" s="162"/>
      <c r="C49" s="176"/>
      <c r="D49" s="177"/>
      <c r="E49" s="171" t="s">
        <v>4</v>
      </c>
      <c r="F49" s="172" t="str">
        <f>'HB-Res'!$B$23</f>
        <v>Jens Løppenthein</v>
      </c>
      <c r="O49" s="161"/>
      <c r="P49" s="161"/>
      <c r="Q49" s="161"/>
      <c r="R49" s="161"/>
      <c r="S49" s="161"/>
    </row>
    <row r="50" spans="1:19" ht="10.5" customHeight="1" thickBot="1">
      <c r="A50" s="162"/>
      <c r="B50" s="170" t="str">
        <f>IF('HB-Res'!$S$22=0,TOM,'HB-Res'!$E$22)</f>
        <v>8/11 8/11 11/13</v>
      </c>
      <c r="C50" s="176"/>
      <c r="E50" s="173" t="str">
        <f>'HB-Res'!$A$23</f>
        <v>HB-19</v>
      </c>
      <c r="F50" s="174" t="str">
        <f>'HB-Res'!$D$23</f>
        <v>Flemming Petersen</v>
      </c>
      <c r="G50" s="183" t="s">
        <v>7</v>
      </c>
      <c r="O50" s="161"/>
      <c r="P50" s="161"/>
      <c r="Q50" s="161"/>
      <c r="R50" s="161"/>
      <c r="S50" s="161"/>
    </row>
    <row r="51" spans="1:19" ht="10.5" customHeight="1">
      <c r="A51" s="171" t="s">
        <v>4</v>
      </c>
      <c r="B51" s="172" t="str">
        <f>'HB-Res'!$B$22</f>
        <v>Jacob Madsen</v>
      </c>
      <c r="C51" s="179"/>
      <c r="O51" s="161"/>
      <c r="P51" s="161"/>
      <c r="Q51" s="161"/>
      <c r="R51" s="161"/>
      <c r="S51" s="161"/>
    </row>
    <row r="52" spans="1:19" ht="10.5" customHeight="1" thickBot="1">
      <c r="A52" s="173" t="str">
        <f>'HB-Res'!$A$22</f>
        <v>HB-18</v>
      </c>
      <c r="B52" s="174" t="str">
        <f>'HB-Res'!$D$22</f>
        <v>Flemming Petersen</v>
      </c>
      <c r="O52" s="161"/>
      <c r="P52" s="161"/>
      <c r="Q52" s="161"/>
      <c r="R52" s="161"/>
      <c r="S52" s="161"/>
    </row>
    <row r="53" spans="1:19" ht="10.5" customHeight="1">
      <c r="A53" s="162"/>
      <c r="O53" s="161"/>
      <c r="P53" s="161"/>
      <c r="Q53" s="161"/>
      <c r="R53" s="161"/>
      <c r="S53" s="161"/>
    </row>
    <row r="54" spans="1:19" ht="10.5" customHeight="1">
      <c r="A54" s="162"/>
      <c r="B54" s="170" t="str">
        <f>IF('HB-Res'!$S$24=0,TOM,'HB-Res'!$E$24)</f>
        <v>8/11 9/11 11/6 11/7 5/11</v>
      </c>
      <c r="O54" s="161"/>
      <c r="P54" s="161"/>
      <c r="Q54" s="161"/>
      <c r="R54" s="161"/>
      <c r="S54" s="161"/>
    </row>
    <row r="55" spans="1:19" ht="10.5" customHeight="1">
      <c r="A55" s="171" t="s">
        <v>4</v>
      </c>
      <c r="B55" s="172" t="str">
        <f>'HB-Res'!$B$24</f>
        <v>Lars Sletten</v>
      </c>
      <c r="O55" s="161"/>
      <c r="P55" s="161"/>
      <c r="Q55" s="161"/>
      <c r="R55" s="161"/>
      <c r="S55" s="161"/>
    </row>
    <row r="56" spans="1:19" ht="10.5" customHeight="1" thickBot="1">
      <c r="A56" s="173" t="str">
        <f>'HB-Res'!$A$24</f>
        <v>HB-20</v>
      </c>
      <c r="B56" s="174" t="str">
        <f>'HB-Res'!$D$24</f>
        <v>Jacob Madsen</v>
      </c>
      <c r="C56" s="183" t="s">
        <v>8</v>
      </c>
      <c r="O56" s="161"/>
      <c r="P56" s="161"/>
      <c r="Q56" s="161"/>
      <c r="R56" s="161"/>
      <c r="S56" s="161"/>
    </row>
    <row r="57" spans="1:19" ht="9">
      <c r="A57" s="161"/>
      <c r="O57" s="161"/>
      <c r="P57" s="161"/>
      <c r="Q57" s="161"/>
      <c r="R57" s="161"/>
      <c r="S57" s="161"/>
    </row>
    <row r="58" spans="1:19" ht="9">
      <c r="A58" s="161"/>
      <c r="O58" s="161"/>
      <c r="P58" s="161"/>
      <c r="Q58" s="161"/>
      <c r="R58" s="161"/>
      <c r="S58" s="161"/>
    </row>
    <row r="59" spans="1:19" ht="28.5" customHeight="1">
      <c r="A59" s="161"/>
      <c r="O59" s="161"/>
      <c r="P59" s="161"/>
      <c r="Q59" s="161"/>
      <c r="R59" s="161"/>
      <c r="S59" s="161"/>
    </row>
    <row r="60" spans="1:27" s="148" customFormat="1" ht="48.75" customHeight="1">
      <c r="A60" s="261" t="str">
        <f>Parametre!$B$1</f>
        <v>CC Plast Cup</v>
      </c>
      <c r="B60" s="147"/>
      <c r="C60" s="262"/>
      <c r="D60" s="262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Z60" s="149"/>
      <c r="AA60" s="149"/>
    </row>
    <row r="61" spans="1:14" s="160" customFormat="1" ht="39.75">
      <c r="A61" s="158" t="str">
        <f>REPT(A2,1)</f>
        <v>Herre B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9" ht="30.75" customHeight="1">
      <c r="A62" s="161"/>
      <c r="O62" s="161"/>
      <c r="P62" s="161"/>
      <c r="Q62" s="161"/>
      <c r="R62" s="161"/>
      <c r="S62" s="161"/>
    </row>
    <row r="63" spans="1:19" ht="21.75" customHeight="1">
      <c r="A63" s="161"/>
      <c r="O63" s="161"/>
      <c r="P63" s="161"/>
      <c r="Q63" s="161"/>
      <c r="R63" s="161"/>
      <c r="S63" s="161"/>
    </row>
    <row r="64" spans="1:19" ht="22.5" customHeight="1">
      <c r="A64" s="185" t="s">
        <v>9</v>
      </c>
      <c r="O64" s="161"/>
      <c r="P64" s="161"/>
      <c r="Q64" s="161"/>
      <c r="R64" s="161"/>
      <c r="S64" s="161"/>
    </row>
    <row r="65" spans="1:19" ht="20.25" customHeight="1">
      <c r="A65" s="178"/>
      <c r="B65" s="170" t="str">
        <f>IF('HB-Res'!$S$25=0,TOM,'HB-Res'!$E$25)</f>
        <v>Bane ? / Kl. ??:??</v>
      </c>
      <c r="O65" s="161"/>
      <c r="P65" s="161"/>
      <c r="Q65" s="161"/>
      <c r="R65" s="161"/>
      <c r="S65" s="161"/>
    </row>
    <row r="66" spans="1:19" ht="10.5" customHeight="1">
      <c r="A66" s="171" t="s">
        <v>4</v>
      </c>
      <c r="B66" s="172" t="str">
        <f>'HB-Res'!$B$25</f>
        <v>Bye</v>
      </c>
      <c r="O66" s="161"/>
      <c r="P66" s="161"/>
      <c r="Q66" s="161"/>
      <c r="R66" s="161"/>
      <c r="S66" s="161"/>
    </row>
    <row r="67" spans="1:19" ht="10.5" customHeight="1" thickBot="1">
      <c r="A67" s="173" t="str">
        <f>'HB-Res'!$A$25</f>
        <v>HB-21</v>
      </c>
      <c r="B67" s="174" t="str">
        <f>'HB-Res'!$D$25</f>
        <v>Bye</v>
      </c>
      <c r="C67" s="175"/>
      <c r="F67" s="170" t="str">
        <f>IF('HB-Res'!$S$29=0,TOM,'HB-Res'!$E$29)</f>
        <v>Bane ? / Kl. ??:??</v>
      </c>
      <c r="O67" s="161"/>
      <c r="P67" s="161"/>
      <c r="Q67" s="161"/>
      <c r="R67" s="161"/>
      <c r="S67" s="161"/>
    </row>
    <row r="68" spans="1:19" ht="10.5" customHeight="1">
      <c r="A68" s="162"/>
      <c r="C68" s="176"/>
      <c r="D68" s="177"/>
      <c r="E68" s="171" t="s">
        <v>4</v>
      </c>
      <c r="F68" s="172" t="e">
        <f>'HB-Res'!$B$29</f>
        <v>#REF!</v>
      </c>
      <c r="G68" s="178"/>
      <c r="O68" s="161"/>
      <c r="P68" s="161"/>
      <c r="Q68" s="161"/>
      <c r="R68" s="161"/>
      <c r="S68" s="161"/>
    </row>
    <row r="69" spans="1:19" ht="10.5" customHeight="1" thickBot="1">
      <c r="A69" s="162"/>
      <c r="B69" s="170" t="str">
        <f>IF('HB-Res'!$S$26=0,TOM,'HB-Res'!$E$26)</f>
        <v>Bane ? / Kl. ??:??</v>
      </c>
      <c r="C69" s="176"/>
      <c r="E69" s="173" t="str">
        <f>'HB-Res'!$A$29</f>
        <v>HB-25</v>
      </c>
      <c r="F69" s="174" t="e">
        <f>'HB-Res'!$D$29</f>
        <v>#REF!</v>
      </c>
      <c r="G69" s="175"/>
      <c r="O69" s="161"/>
      <c r="P69" s="161"/>
      <c r="Q69" s="161"/>
      <c r="R69" s="161"/>
      <c r="S69" s="161"/>
    </row>
    <row r="70" spans="1:19" ht="10.5" customHeight="1">
      <c r="A70" s="171" t="s">
        <v>4</v>
      </c>
      <c r="B70" s="172" t="str">
        <f>'HB-Res'!$B$26</f>
        <v>Bye</v>
      </c>
      <c r="C70" s="179"/>
      <c r="G70" s="176"/>
      <c r="H70" s="180"/>
      <c r="O70" s="161"/>
      <c r="P70" s="161"/>
      <c r="Q70" s="161"/>
      <c r="R70" s="161"/>
      <c r="S70" s="161"/>
    </row>
    <row r="71" spans="1:19" ht="10.5" customHeight="1" thickBot="1">
      <c r="A71" s="173" t="str">
        <f>'HB-Res'!$A$26</f>
        <v>HB-22</v>
      </c>
      <c r="B71" s="174" t="str">
        <f>'HB-Res'!$D$26</f>
        <v>Bye</v>
      </c>
      <c r="G71" s="176"/>
      <c r="H71" s="180"/>
      <c r="J71" s="170" t="str">
        <f>IF('HB-Res'!$S$31=0,TOM,'HB-Res'!$E$31)</f>
        <v>Bane ? / Kl. ??:??</v>
      </c>
      <c r="O71" s="161"/>
      <c r="P71" s="161"/>
      <c r="Q71" s="161"/>
      <c r="R71" s="161"/>
      <c r="S71" s="161"/>
    </row>
    <row r="72" spans="1:19" ht="10.5" customHeight="1">
      <c r="A72" s="162"/>
      <c r="G72" s="176"/>
      <c r="H72" s="181"/>
      <c r="I72" s="171" t="s">
        <v>4</v>
      </c>
      <c r="J72" s="172" t="e">
        <f>'HB-Res'!$B$31</f>
        <v>#REF!</v>
      </c>
      <c r="O72" s="161"/>
      <c r="P72" s="161"/>
      <c r="Q72" s="161"/>
      <c r="R72" s="161"/>
      <c r="S72" s="161"/>
    </row>
    <row r="73" spans="1:19" ht="10.5" customHeight="1" thickBot="1">
      <c r="A73" s="162"/>
      <c r="B73" s="170" t="str">
        <f>IF('HB-Res'!$S$27=0,TOM,'HB-Res'!$E$27)</f>
        <v>Bane ? / Kl. ??:??</v>
      </c>
      <c r="G73" s="176"/>
      <c r="H73" s="180"/>
      <c r="I73" s="173" t="str">
        <f>'HB-Res'!$A$31</f>
        <v>HB-27</v>
      </c>
      <c r="J73" s="174" t="e">
        <f>'HB-Res'!$D$31</f>
        <v>#REF!</v>
      </c>
      <c r="K73" s="183" t="s">
        <v>10</v>
      </c>
      <c r="O73" s="161"/>
      <c r="P73" s="161"/>
      <c r="Q73" s="161"/>
      <c r="R73" s="161"/>
      <c r="S73" s="161"/>
    </row>
    <row r="74" spans="1:19" ht="10.5" customHeight="1">
      <c r="A74" s="171" t="s">
        <v>4</v>
      </c>
      <c r="B74" s="172" t="str">
        <f>'HB-Res'!$B$27</f>
        <v>Bye</v>
      </c>
      <c r="G74" s="176"/>
      <c r="H74" s="180"/>
      <c r="O74" s="161"/>
      <c r="P74" s="161"/>
      <c r="Q74" s="161"/>
      <c r="R74" s="161"/>
      <c r="S74" s="161"/>
    </row>
    <row r="75" spans="1:19" ht="10.5" customHeight="1" thickBot="1">
      <c r="A75" s="173" t="str">
        <f>'HB-Res'!$A$27</f>
        <v>HB-23</v>
      </c>
      <c r="B75" s="174" t="str">
        <f>'HB-Res'!$D$27</f>
        <v>Bye</v>
      </c>
      <c r="C75" s="175"/>
      <c r="F75" s="170" t="str">
        <f>IF('HB-Res'!$S$30=0,TOM,'HB-Res'!$E$30)</f>
        <v>Bane ? / Kl. ??:??</v>
      </c>
      <c r="G75" s="176"/>
      <c r="H75" s="180"/>
      <c r="O75" s="161"/>
      <c r="P75" s="161"/>
      <c r="Q75" s="161"/>
      <c r="R75" s="161"/>
      <c r="S75" s="161"/>
    </row>
    <row r="76" spans="1:19" ht="10.5" customHeight="1">
      <c r="A76" s="162"/>
      <c r="C76" s="176"/>
      <c r="D76" s="177"/>
      <c r="E76" s="171" t="s">
        <v>4</v>
      </c>
      <c r="F76" s="172" t="e">
        <f>'HB-Res'!$B$30</f>
        <v>#REF!</v>
      </c>
      <c r="G76" s="179"/>
      <c r="O76" s="161"/>
      <c r="P76" s="161"/>
      <c r="Q76" s="161"/>
      <c r="R76" s="161"/>
      <c r="S76" s="161"/>
    </row>
    <row r="77" spans="1:19" ht="10.5" customHeight="1" thickBot="1">
      <c r="A77" s="162"/>
      <c r="B77" s="170" t="str">
        <f>IF('HB-Res'!$S$28=0,TOM,'HB-Res'!$E$28)</f>
        <v>Bane ? / Kl. ??:??</v>
      </c>
      <c r="C77" s="176"/>
      <c r="E77" s="173" t="str">
        <f>'HB-Res'!$A$30</f>
        <v>HB-26</v>
      </c>
      <c r="F77" s="174" t="e">
        <f>'HB-Res'!$D$30</f>
        <v>#REF!</v>
      </c>
      <c r="O77" s="161"/>
      <c r="P77" s="161"/>
      <c r="Q77" s="161"/>
      <c r="R77" s="161"/>
      <c r="S77" s="161"/>
    </row>
    <row r="78" spans="1:19" ht="10.5" customHeight="1">
      <c r="A78" s="171" t="s">
        <v>4</v>
      </c>
      <c r="B78" s="172" t="str">
        <f>'HB-Res'!$B$28</f>
        <v>Bye</v>
      </c>
      <c r="C78" s="179"/>
      <c r="O78" s="161"/>
      <c r="P78" s="161"/>
      <c r="Q78" s="161"/>
      <c r="R78" s="161"/>
      <c r="S78" s="161"/>
    </row>
    <row r="79" spans="1:19" ht="10.5" customHeight="1" thickBot="1">
      <c r="A79" s="173" t="str">
        <f>'HB-Res'!$A$28</f>
        <v>HB-24</v>
      </c>
      <c r="B79" s="174" t="str">
        <f>'HB-Res'!$D$28</f>
        <v>Bye</v>
      </c>
      <c r="O79" s="161"/>
      <c r="P79" s="161"/>
      <c r="Q79" s="161"/>
      <c r="R79" s="161"/>
      <c r="S79" s="161"/>
    </row>
    <row r="80" spans="1:19" ht="10.5" customHeight="1">
      <c r="A80" s="162"/>
      <c r="O80" s="161"/>
      <c r="P80" s="161"/>
      <c r="Q80" s="161"/>
      <c r="R80" s="161"/>
      <c r="S80" s="161"/>
    </row>
    <row r="81" spans="1:19" ht="10.5" customHeight="1">
      <c r="A81" s="162"/>
      <c r="O81" s="161"/>
      <c r="P81" s="161"/>
      <c r="Q81" s="161"/>
      <c r="R81" s="161"/>
      <c r="S81" s="161"/>
    </row>
    <row r="82" spans="1:19" ht="10.5" customHeight="1">
      <c r="A82" s="162"/>
      <c r="B82" s="170" t="str">
        <f>IF('HB-Res'!$S$32=0,TOM,'HB-Res'!$E$32)</f>
        <v>Bane ? / Kl. ??:??</v>
      </c>
      <c r="O82" s="161"/>
      <c r="P82" s="161"/>
      <c r="Q82" s="161"/>
      <c r="R82" s="161"/>
      <c r="S82" s="161"/>
    </row>
    <row r="83" spans="1:19" ht="10.5" customHeight="1">
      <c r="A83" s="171" t="s">
        <v>4</v>
      </c>
      <c r="B83" s="172" t="e">
        <f>'HB-Res'!$B$32</f>
        <v>#REF!</v>
      </c>
      <c r="O83" s="161"/>
      <c r="P83" s="161"/>
      <c r="Q83" s="161"/>
      <c r="R83" s="161"/>
      <c r="S83" s="161"/>
    </row>
    <row r="84" spans="1:19" ht="10.5" customHeight="1" thickBot="1">
      <c r="A84" s="173" t="str">
        <f>'HB-Res'!$A$32</f>
        <v>HB-28</v>
      </c>
      <c r="B84" s="174" t="e">
        <f>'HB-Res'!$D$32</f>
        <v>#REF!</v>
      </c>
      <c r="C84" s="183" t="s">
        <v>11</v>
      </c>
      <c r="E84" s="178"/>
      <c r="O84" s="161"/>
      <c r="P84" s="161"/>
      <c r="Q84" s="161"/>
      <c r="R84" s="161"/>
      <c r="S84" s="161"/>
    </row>
    <row r="85" spans="1:19" ht="10.5" customHeight="1">
      <c r="A85" s="162"/>
      <c r="O85" s="161"/>
      <c r="P85" s="161"/>
      <c r="Q85" s="161"/>
      <c r="R85" s="161"/>
      <c r="S85" s="161"/>
    </row>
    <row r="86" spans="1:19" ht="10.5" customHeight="1">
      <c r="A86" s="161"/>
      <c r="O86" s="161"/>
      <c r="P86" s="161"/>
      <c r="Q86" s="161"/>
      <c r="R86" s="161"/>
      <c r="S86" s="161"/>
    </row>
    <row r="87" spans="1:19" ht="10.5" customHeight="1">
      <c r="A87" s="161"/>
      <c r="O87" s="161"/>
      <c r="P87" s="161"/>
      <c r="Q87" s="161"/>
      <c r="R87" s="161"/>
      <c r="S87" s="161"/>
    </row>
    <row r="88" spans="1:19" ht="10.5" customHeight="1">
      <c r="A88" s="168"/>
      <c r="O88" s="161"/>
      <c r="P88" s="161"/>
      <c r="Q88" s="161"/>
      <c r="R88" s="161"/>
      <c r="S88" s="161"/>
    </row>
    <row r="89" spans="1:19" ht="15" customHeight="1">
      <c r="A89" s="186" t="s">
        <v>12</v>
      </c>
      <c r="O89" s="161"/>
      <c r="P89" s="161"/>
      <c r="Q89" s="161"/>
      <c r="R89" s="161"/>
      <c r="S89" s="161"/>
    </row>
    <row r="90" spans="1:19" ht="21" customHeight="1">
      <c r="A90" s="162"/>
      <c r="B90" s="170" t="str">
        <f>IF('HB-Res'!$S$33=0,TOM,'HB-Res'!$E$33)</f>
        <v>Bane ? / Kl. ??:??</v>
      </c>
      <c r="O90" s="161"/>
      <c r="P90" s="161"/>
      <c r="Q90" s="161"/>
      <c r="R90" s="161"/>
      <c r="S90" s="161"/>
    </row>
    <row r="91" spans="1:19" ht="10.5" customHeight="1">
      <c r="A91" s="171" t="s">
        <v>4</v>
      </c>
      <c r="B91" s="172" t="e">
        <f>'HB-Res'!$B$33</f>
        <v>#REF!</v>
      </c>
      <c r="O91" s="161"/>
      <c r="P91" s="161"/>
      <c r="Q91" s="161"/>
      <c r="R91" s="161"/>
      <c r="S91" s="161"/>
    </row>
    <row r="92" spans="1:19" ht="10.5" customHeight="1" thickBot="1">
      <c r="A92" s="173" t="str">
        <f>'HB-Res'!$A$33</f>
        <v>HB-29</v>
      </c>
      <c r="B92" s="174" t="e">
        <f>'HB-Res'!$D$33</f>
        <v>#REF!</v>
      </c>
      <c r="C92" s="175"/>
      <c r="F92" s="170" t="str">
        <f>IF('HB-Res'!$S$35=0,TOM,'HB-Res'!$E$35)</f>
        <v>Bane ? / Kl. ??:??</v>
      </c>
      <c r="O92" s="161"/>
      <c r="P92" s="161"/>
      <c r="Q92" s="161"/>
      <c r="R92" s="161"/>
      <c r="S92" s="161"/>
    </row>
    <row r="93" spans="1:19" ht="10.5" customHeight="1">
      <c r="A93" s="162"/>
      <c r="C93" s="176"/>
      <c r="D93" s="177"/>
      <c r="E93" s="171" t="s">
        <v>4</v>
      </c>
      <c r="F93" s="172" t="e">
        <f>'HB-Res'!$B$35</f>
        <v>#REF!</v>
      </c>
      <c r="O93" s="161"/>
      <c r="P93" s="161"/>
      <c r="Q93" s="161"/>
      <c r="R93" s="161"/>
      <c r="S93" s="161"/>
    </row>
    <row r="94" spans="1:19" ht="10.5" customHeight="1" thickBot="1">
      <c r="A94" s="162"/>
      <c r="B94" s="170" t="str">
        <f>IF('HB-Res'!$S$34=0,TOM,'HB-Res'!$E$34)</f>
        <v>Bane ? / Kl. ??:??</v>
      </c>
      <c r="C94" s="176"/>
      <c r="E94" s="173" t="str">
        <f>'HB-Res'!$A$35</f>
        <v>HB-31</v>
      </c>
      <c r="F94" s="174" t="e">
        <f>'HB-Res'!$D$35</f>
        <v>#REF!</v>
      </c>
      <c r="G94" s="183" t="s">
        <v>13</v>
      </c>
      <c r="O94" s="161"/>
      <c r="P94" s="161"/>
      <c r="Q94" s="161"/>
      <c r="R94" s="161"/>
      <c r="S94" s="161"/>
    </row>
    <row r="95" spans="1:19" ht="10.5" customHeight="1">
      <c r="A95" s="171" t="s">
        <v>4</v>
      </c>
      <c r="B95" s="172" t="e">
        <f>'HB-Res'!$B$34</f>
        <v>#REF!</v>
      </c>
      <c r="C95" s="179"/>
      <c r="O95" s="161"/>
      <c r="P95" s="161"/>
      <c r="Q95" s="161"/>
      <c r="R95" s="161"/>
      <c r="S95" s="161"/>
    </row>
    <row r="96" spans="1:19" ht="10.5" customHeight="1" thickBot="1">
      <c r="A96" s="173" t="str">
        <f>'HB-Res'!$A$34</f>
        <v>HB-30</v>
      </c>
      <c r="B96" s="174" t="e">
        <f>'HB-Res'!$D$34</f>
        <v>#REF!</v>
      </c>
      <c r="O96" s="161"/>
      <c r="P96" s="161"/>
      <c r="Q96" s="161"/>
      <c r="R96" s="161"/>
      <c r="S96" s="161"/>
    </row>
    <row r="97" spans="1:19" ht="10.5" customHeight="1">
      <c r="A97" s="162"/>
      <c r="O97" s="161"/>
      <c r="P97" s="161"/>
      <c r="Q97" s="161"/>
      <c r="R97" s="161"/>
      <c r="S97" s="161"/>
    </row>
    <row r="98" spans="1:19" ht="10.5" customHeight="1">
      <c r="A98" s="162"/>
      <c r="O98" s="161"/>
      <c r="P98" s="161"/>
      <c r="Q98" s="161"/>
      <c r="R98" s="161"/>
      <c r="S98" s="161"/>
    </row>
    <row r="99" spans="1:19" ht="10.5" customHeight="1">
      <c r="A99" s="162"/>
      <c r="B99" s="170" t="str">
        <f>IF('HB-Res'!$S$36=0,TOM,'HB-Res'!$E$36)</f>
        <v>Bane ? / Kl. ??:??</v>
      </c>
      <c r="O99" s="161"/>
      <c r="P99" s="161"/>
      <c r="Q99" s="161"/>
      <c r="R99" s="161"/>
      <c r="S99" s="161"/>
    </row>
    <row r="100" spans="1:19" ht="10.5" customHeight="1">
      <c r="A100" s="171" t="s">
        <v>4</v>
      </c>
      <c r="B100" s="172" t="e">
        <f>'HB-Res'!$B$36</f>
        <v>#REF!</v>
      </c>
      <c r="O100" s="161"/>
      <c r="P100" s="161"/>
      <c r="Q100" s="161"/>
      <c r="R100" s="161"/>
      <c r="S100" s="161"/>
    </row>
    <row r="101" spans="1:19" ht="10.5" customHeight="1" thickBot="1">
      <c r="A101" s="173" t="str">
        <f>'HB-Res'!$A$36</f>
        <v>HB-32</v>
      </c>
      <c r="B101" s="174" t="e">
        <f>'HB-Res'!$D$36</f>
        <v>#REF!</v>
      </c>
      <c r="C101" s="183" t="s">
        <v>14</v>
      </c>
      <c r="O101" s="161"/>
      <c r="P101" s="161"/>
      <c r="Q101" s="161"/>
      <c r="R101" s="161"/>
      <c r="S101" s="161"/>
    </row>
    <row r="102" spans="1:19" ht="10.5" customHeight="1">
      <c r="A102" s="161"/>
      <c r="O102" s="161"/>
      <c r="P102" s="161"/>
      <c r="Q102" s="161"/>
      <c r="R102" s="161"/>
      <c r="S102" s="161"/>
    </row>
    <row r="103" spans="1:19" ht="9">
      <c r="A103" s="161"/>
      <c r="O103" s="161"/>
      <c r="P103" s="161"/>
      <c r="Q103" s="161"/>
      <c r="R103" s="161"/>
      <c r="S103" s="161"/>
    </row>
    <row r="104" spans="1:19" ht="9">
      <c r="A104" s="161"/>
      <c r="O104" s="161"/>
      <c r="P104" s="161"/>
      <c r="Q104" s="161"/>
      <c r="R104" s="161"/>
      <c r="S104" s="161"/>
    </row>
    <row r="105" spans="1:19" ht="9">
      <c r="A105" s="161"/>
      <c r="O105" s="161"/>
      <c r="P105" s="161"/>
      <c r="Q105" s="161"/>
      <c r="R105" s="161"/>
      <c r="S105" s="161"/>
    </row>
    <row r="106" spans="1:19" ht="9">
      <c r="A106" s="161"/>
      <c r="O106" s="161"/>
      <c r="P106" s="161"/>
      <c r="Q106" s="161"/>
      <c r="R106" s="161"/>
      <c r="S106" s="161"/>
    </row>
    <row r="107" spans="5:19" ht="15.75">
      <c r="E107" s="187"/>
      <c r="F107" s="187"/>
      <c r="O107" s="161"/>
      <c r="P107" s="161"/>
      <c r="Q107" s="161"/>
      <c r="R107" s="161"/>
      <c r="S107" s="161"/>
    </row>
    <row r="108" spans="5:19" ht="15.75">
      <c r="E108" s="187"/>
      <c r="F108" s="187"/>
      <c r="O108" s="161"/>
      <c r="P108" s="161"/>
      <c r="Q108" s="161"/>
      <c r="R108" s="161"/>
      <c r="S108" s="161"/>
    </row>
    <row r="109" spans="5:19" ht="15.75">
      <c r="E109" s="187"/>
      <c r="F109" s="187"/>
      <c r="O109" s="161"/>
      <c r="P109" s="161"/>
      <c r="Q109" s="161"/>
      <c r="R109" s="161"/>
      <c r="S109" s="161"/>
    </row>
    <row r="110" spans="5:19" ht="15.75">
      <c r="E110" s="187"/>
      <c r="F110" s="187"/>
      <c r="O110" s="161"/>
      <c r="P110" s="161"/>
      <c r="Q110" s="161"/>
      <c r="R110" s="161"/>
      <c r="S110" s="161"/>
    </row>
    <row r="111" spans="5:19" ht="15.75">
      <c r="E111" s="187"/>
      <c r="F111" s="187"/>
      <c r="O111" s="161"/>
      <c r="P111" s="161"/>
      <c r="Q111" s="161"/>
      <c r="R111" s="161"/>
      <c r="S111" s="161"/>
    </row>
    <row r="112" spans="5:19" ht="15.75">
      <c r="E112" s="187"/>
      <c r="F112" s="187"/>
      <c r="O112" s="161"/>
      <c r="P112" s="161"/>
      <c r="Q112" s="161"/>
      <c r="R112" s="161"/>
      <c r="S112" s="161"/>
    </row>
    <row r="113" spans="5:19" ht="15.75">
      <c r="E113" s="187"/>
      <c r="F113" s="187"/>
      <c r="O113" s="161"/>
      <c r="P113" s="161"/>
      <c r="Q113" s="161"/>
      <c r="R113" s="161"/>
      <c r="S113" s="161"/>
    </row>
    <row r="114" spans="5:19" ht="15.75">
      <c r="E114" s="187"/>
      <c r="F114" s="187"/>
      <c r="O114" s="161"/>
      <c r="P114" s="161"/>
      <c r="Q114" s="161"/>
      <c r="R114" s="161"/>
      <c r="S114" s="161"/>
    </row>
    <row r="115" spans="5:19" ht="15.75">
      <c r="E115" s="187"/>
      <c r="F115" s="187"/>
      <c r="O115" s="161"/>
      <c r="P115" s="161"/>
      <c r="Q115" s="161"/>
      <c r="R115" s="161"/>
      <c r="S115" s="161"/>
    </row>
    <row r="116" spans="5:19" ht="15.75">
      <c r="E116" s="187"/>
      <c r="F116" s="187"/>
      <c r="O116" s="161"/>
      <c r="P116" s="161"/>
      <c r="Q116" s="161"/>
      <c r="R116" s="161"/>
      <c r="S116" s="161"/>
    </row>
    <row r="117" spans="5:19" ht="15.75">
      <c r="E117" s="187"/>
      <c r="F117" s="187"/>
      <c r="O117" s="161"/>
      <c r="P117" s="161"/>
      <c r="Q117" s="161"/>
      <c r="R117" s="161"/>
      <c r="S117" s="161"/>
    </row>
    <row r="118" spans="5:19" ht="15.75">
      <c r="E118" s="187"/>
      <c r="F118" s="187"/>
      <c r="O118" s="161"/>
      <c r="P118" s="161"/>
      <c r="Q118" s="161"/>
      <c r="R118" s="161"/>
      <c r="S118" s="161"/>
    </row>
    <row r="119" spans="5:19" ht="15.75">
      <c r="E119" s="187"/>
      <c r="F119" s="187"/>
      <c r="O119" s="161"/>
      <c r="P119" s="161"/>
      <c r="Q119" s="161"/>
      <c r="R119" s="161"/>
      <c r="S119" s="161"/>
    </row>
    <row r="120" spans="5:19" ht="15.75">
      <c r="E120" s="187"/>
      <c r="F120" s="187"/>
      <c r="O120" s="161"/>
      <c r="P120" s="161"/>
      <c r="Q120" s="161"/>
      <c r="R120" s="161"/>
      <c r="S120" s="161"/>
    </row>
    <row r="121" spans="5:19" ht="15.75">
      <c r="E121" s="187"/>
      <c r="F121" s="187"/>
      <c r="O121" s="161"/>
      <c r="P121" s="161"/>
      <c r="Q121" s="161"/>
      <c r="R121" s="161"/>
      <c r="S121" s="161"/>
    </row>
    <row r="122" spans="5:19" ht="15.75">
      <c r="E122" s="187"/>
      <c r="F122" s="187"/>
      <c r="O122" s="161"/>
      <c r="P122" s="161"/>
      <c r="Q122" s="161"/>
      <c r="R122" s="161"/>
      <c r="S122" s="161"/>
    </row>
    <row r="123" spans="1:19" ht="9">
      <c r="A123" s="161"/>
      <c r="O123" s="161"/>
      <c r="P123" s="161"/>
      <c r="Q123" s="161"/>
      <c r="R123" s="161"/>
      <c r="S123" s="161"/>
    </row>
    <row r="124" spans="1:19" ht="9">
      <c r="A124" s="161"/>
      <c r="O124" s="161"/>
      <c r="P124" s="161"/>
      <c r="Q124" s="161"/>
      <c r="R124" s="161"/>
      <c r="S124" s="161"/>
    </row>
    <row r="125" spans="1:19" ht="9">
      <c r="A125" s="161"/>
      <c r="O125" s="161"/>
      <c r="P125" s="161"/>
      <c r="Q125" s="161"/>
      <c r="R125" s="161"/>
      <c r="S125" s="161"/>
    </row>
    <row r="126" spans="1:19" ht="9">
      <c r="A126" s="161"/>
      <c r="O126" s="161"/>
      <c r="P126" s="161"/>
      <c r="Q126" s="161"/>
      <c r="R126" s="161"/>
      <c r="S126" s="161"/>
    </row>
    <row r="127" spans="1:19" ht="9">
      <c r="A127" s="161"/>
      <c r="O127" s="161"/>
      <c r="P127" s="161"/>
      <c r="Q127" s="161"/>
      <c r="R127" s="161"/>
      <c r="S127" s="161"/>
    </row>
    <row r="128" spans="1:19" ht="20.25">
      <c r="A128" s="161"/>
      <c r="B128" s="188"/>
      <c r="O128" s="161"/>
      <c r="P128" s="161"/>
      <c r="R128" s="161"/>
      <c r="S128" s="161"/>
    </row>
    <row r="129" ht="20.25">
      <c r="B129" s="188"/>
    </row>
    <row r="130" ht="20.25">
      <c r="B130" s="188"/>
    </row>
    <row r="131" ht="20.25">
      <c r="B131" s="188"/>
    </row>
    <row r="132" ht="20.25">
      <c r="B132" s="188"/>
    </row>
    <row r="133" ht="20.25">
      <c r="B133" s="188"/>
    </row>
    <row r="134" spans="2:14" s="190" customFormat="1" ht="20.25"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2:14" s="190" customFormat="1" ht="20.25">
      <c r="B135" s="188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2:14" s="190" customFormat="1" ht="20.25">
      <c r="B136" s="188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</row>
    <row r="137" spans="2:14" s="190" customFormat="1" ht="18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2:14" s="190" customFormat="1" ht="18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</row>
    <row r="139" spans="2:14" s="190" customFormat="1" ht="18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2:14" s="190" customFormat="1" ht="18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</row>
    <row r="141" spans="2:14" s="190" customFormat="1" ht="18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</row>
    <row r="142" spans="2:14" s="190" customFormat="1" ht="18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</row>
    <row r="143" spans="2:14" s="190" customFormat="1" ht="18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</row>
    <row r="144" spans="2:14" s="190" customFormat="1" ht="18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</row>
    <row r="145" spans="2:14" s="190" customFormat="1" ht="18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</row>
    <row r="146" spans="2:14" s="190" customFormat="1" ht="18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zoomScale="85" zoomScaleNormal="85" zoomScalePageLayoutView="0" workbookViewId="0" topLeftCell="A1">
      <selection activeCell="E24" sqref="E24"/>
    </sheetView>
  </sheetViews>
  <sheetFormatPr defaultColWidth="8.88671875" defaultRowHeight="15"/>
  <cols>
    <col min="1" max="1" width="4.6640625" style="192" customWidth="1"/>
    <col min="2" max="2" width="21.77734375" style="192" customWidth="1"/>
    <col min="3" max="3" width="0.9921875" style="192" customWidth="1"/>
    <col min="4" max="4" width="21.77734375" style="192" customWidth="1"/>
    <col min="5" max="5" width="14.99609375" style="193" customWidth="1"/>
    <col min="6" max="6" width="19.4453125" style="192" customWidth="1"/>
    <col min="7" max="7" width="1.2265625" style="192" customWidth="1"/>
    <col min="8" max="8" width="21.77734375" style="192" customWidth="1"/>
    <col min="9" max="9" width="3.3359375" style="193" customWidth="1"/>
    <col min="10" max="11" width="1.2265625" style="193" customWidth="1"/>
    <col min="12" max="12" width="1.5625" style="193" customWidth="1"/>
    <col min="13" max="14" width="3.99609375" style="193" customWidth="1"/>
    <col min="15" max="16" width="1.2265625" style="193" customWidth="1"/>
    <col min="17" max="18" width="3.6640625" style="193" customWidth="1"/>
    <col min="19" max="19" width="4.21484375" style="193" customWidth="1"/>
    <col min="20" max="20" width="0.88671875" style="193" customWidth="1"/>
    <col min="21" max="22" width="1.2265625" style="193" customWidth="1"/>
    <col min="23" max="23" width="8.88671875" style="193" customWidth="1"/>
    <col min="24" max="26" width="1.2265625" style="193" customWidth="1"/>
    <col min="27" max="27" width="8.88671875" style="193" customWidth="1"/>
    <col min="28" max="28" width="0.88671875" style="193" customWidth="1"/>
    <col min="29" max="30" width="1.2265625" style="193" customWidth="1"/>
    <col min="31" max="31" width="8.88671875" style="193" customWidth="1"/>
    <col min="32" max="32" width="0.88671875" style="193" customWidth="1"/>
    <col min="33" max="34" width="1.2265625" style="193" customWidth="1"/>
    <col min="35" max="35" width="8.88671875" style="193" customWidth="1"/>
    <col min="36" max="37" width="0.88671875" style="193" customWidth="1"/>
    <col min="38" max="38" width="1.2265625" style="193" customWidth="1"/>
    <col min="39" max="39" width="8.88671875" style="193" customWidth="1"/>
    <col min="40" max="40" width="2.10546875" style="193" customWidth="1"/>
    <col min="41" max="41" width="8.88671875" style="193" customWidth="1"/>
    <col min="42" max="42" width="1.2265625" style="193" customWidth="1"/>
    <col min="43" max="16384" width="8.88671875" style="193" customWidth="1"/>
  </cols>
  <sheetData>
    <row r="1" spans="1:42" ht="28.5" customHeight="1">
      <c r="A1" s="216" t="s">
        <v>64</v>
      </c>
      <c r="B1" s="191"/>
      <c r="E1" s="192"/>
      <c r="T1" s="194"/>
      <c r="U1" s="194"/>
      <c r="V1" s="194"/>
      <c r="X1" s="194"/>
      <c r="Y1" s="194"/>
      <c r="Z1" s="194"/>
      <c r="AB1" s="194"/>
      <c r="AC1" s="194"/>
      <c r="AD1" s="194"/>
      <c r="AN1" s="195"/>
      <c r="AP1" s="196"/>
    </row>
    <row r="2" spans="1:42" ht="24" customHeight="1">
      <c r="A2" s="217" t="str">
        <f>Parametre!$B$1</f>
        <v>CC Plast Cup</v>
      </c>
      <c r="E2" s="192"/>
      <c r="F2" s="197"/>
      <c r="T2" s="194"/>
      <c r="U2" s="194"/>
      <c r="V2" s="194"/>
      <c r="X2" s="194"/>
      <c r="Y2" s="194"/>
      <c r="Z2" s="194"/>
      <c r="AB2" s="194"/>
      <c r="AC2" s="194"/>
      <c r="AD2" s="194"/>
      <c r="AN2" s="195"/>
      <c r="AP2" s="196"/>
    </row>
    <row r="3" spans="1:42" ht="21" customHeight="1">
      <c r="A3" s="198"/>
      <c r="B3" s="199"/>
      <c r="E3" s="200" t="s">
        <v>16</v>
      </c>
      <c r="F3" s="201" t="s">
        <v>17</v>
      </c>
      <c r="H3" s="202" t="s">
        <v>18</v>
      </c>
      <c r="O3" s="203" t="s">
        <v>19</v>
      </c>
      <c r="P3" s="204"/>
      <c r="Q3" s="204"/>
      <c r="R3" s="204"/>
      <c r="S3" s="203" t="s">
        <v>20</v>
      </c>
      <c r="T3" s="194"/>
      <c r="U3" s="194"/>
      <c r="V3" s="194"/>
      <c r="X3" s="194"/>
      <c r="Y3" s="194"/>
      <c r="Z3" s="194"/>
      <c r="AB3" s="194"/>
      <c r="AC3" s="194"/>
      <c r="AD3" s="194"/>
      <c r="AN3" s="195"/>
      <c r="AP3" s="196"/>
    </row>
    <row r="4" spans="1:43" ht="11.25">
      <c r="A4" s="198"/>
      <c r="B4" s="205"/>
      <c r="C4" s="205"/>
      <c r="D4" s="205"/>
      <c r="E4" s="206"/>
      <c r="F4" s="205"/>
      <c r="G4" s="205"/>
      <c r="H4" s="205"/>
      <c r="I4" s="196" t="s">
        <v>21</v>
      </c>
      <c r="J4" s="207" t="s">
        <v>22</v>
      </c>
      <c r="K4" s="207" t="s">
        <v>22</v>
      </c>
      <c r="L4" s="207" t="s">
        <v>22</v>
      </c>
      <c r="M4" s="207" t="s">
        <v>22</v>
      </c>
      <c r="N4" s="207" t="s">
        <v>22</v>
      </c>
      <c r="O4" s="195">
        <v>1</v>
      </c>
      <c r="P4" s="195">
        <v>2</v>
      </c>
      <c r="Q4" s="195">
        <v>3</v>
      </c>
      <c r="R4" s="195">
        <v>4</v>
      </c>
      <c r="T4" s="208" t="s">
        <v>23</v>
      </c>
      <c r="U4" s="208"/>
      <c r="V4" s="208"/>
      <c r="W4" s="196"/>
      <c r="X4" s="208" t="s">
        <v>24</v>
      </c>
      <c r="Y4" s="208"/>
      <c r="Z4" s="208"/>
      <c r="AA4" s="196"/>
      <c r="AB4" s="208" t="s">
        <v>25</v>
      </c>
      <c r="AC4" s="208"/>
      <c r="AD4" s="208"/>
      <c r="AE4" s="196"/>
      <c r="AF4" s="208" t="s">
        <v>26</v>
      </c>
      <c r="AG4" s="208"/>
      <c r="AH4" s="208"/>
      <c r="AI4" s="196"/>
      <c r="AJ4" s="208" t="s">
        <v>27</v>
      </c>
      <c r="AK4" s="208"/>
      <c r="AL4" s="208"/>
      <c r="AM4" s="196"/>
      <c r="AN4" s="195" t="s">
        <v>28</v>
      </c>
      <c r="AO4" s="196"/>
      <c r="AP4" s="196"/>
      <c r="AQ4" s="196"/>
    </row>
    <row r="5" spans="1:42" ht="11.25">
      <c r="A5" s="198" t="s">
        <v>65</v>
      </c>
      <c r="B5" s="206" t="str">
        <f>REPT('HB-Ræk'!$B$7,1)</f>
        <v>Simon Wager</v>
      </c>
      <c r="C5" s="206" t="s">
        <v>29</v>
      </c>
      <c r="D5" s="206" t="str">
        <f>REPT('HB-Ræk'!$B$8,1)</f>
        <v>Bye</v>
      </c>
      <c r="E5" s="143" t="s">
        <v>249</v>
      </c>
      <c r="F5" s="206" t="str">
        <f aca="true" t="shared" si="0" ref="F5:F20">IF(S5&lt;2,TOM,IF($AP5=1,B5,D5))</f>
        <v>Simon Wager</v>
      </c>
      <c r="G5" s="205"/>
      <c r="H5" s="206" t="str">
        <f aca="true" t="shared" si="1" ref="H5:H20">IF(S5&lt;2,TOM,IF($AP5=1,D5,B5))</f>
        <v>Bye</v>
      </c>
      <c r="I5" s="195">
        <f aca="true" t="shared" si="2" ref="I5:I20">LEN(E5)</f>
        <v>14</v>
      </c>
      <c r="J5" s="195">
        <f aca="true" t="shared" si="3" ref="J5:J20">FIND("/",$E5)</f>
        <v>3</v>
      </c>
      <c r="K5" s="195">
        <f aca="true" t="shared" si="4" ref="K5:K20">FIND("/",$E5,($J5+1))</f>
        <v>8</v>
      </c>
      <c r="L5" s="195">
        <f aca="true" t="shared" si="5" ref="L5:L20">FIND("/",$E5,($K5+1))</f>
        <v>13</v>
      </c>
      <c r="M5" s="195" t="e">
        <f aca="true" t="shared" si="6" ref="M5:M20">FIND("/",$E5,($L5+1))</f>
        <v>#VALUE!</v>
      </c>
      <c r="N5" s="195" t="e">
        <f aca="true" t="shared" si="7" ref="N5:N20">FIND("/",$E5,($M5+1))</f>
        <v>#VALUE!</v>
      </c>
      <c r="O5" s="195">
        <f aca="true" t="shared" si="8" ref="O5:O20">FIND(" ",$E5)</f>
        <v>5</v>
      </c>
      <c r="P5" s="195">
        <f aca="true" t="shared" si="9" ref="P5:R20">FIND(" ",$E5,O5+1)</f>
        <v>10</v>
      </c>
      <c r="Q5" s="195" t="e">
        <f t="shared" si="9"/>
        <v>#VALUE!</v>
      </c>
      <c r="R5" s="195" t="e">
        <f t="shared" si="9"/>
        <v>#VALUE!</v>
      </c>
      <c r="S5" s="195">
        <f aca="true" t="shared" si="10" ref="S5:S20">COUNT(J5:N5)</f>
        <v>3</v>
      </c>
      <c r="T5" s="195" t="str">
        <f aca="true" t="shared" si="11" ref="T5:T20">MID($E5,1,J5-1)</f>
        <v>11</v>
      </c>
      <c r="U5" s="195" t="str">
        <f aca="true" t="shared" si="12" ref="U5:U20">MID($E5,J5+1,2)</f>
        <v>0 </v>
      </c>
      <c r="V5" s="195">
        <f aca="true" t="shared" si="13" ref="V5:V11">IF(VALUE(T5)&gt;VALUE(U5),1,5)</f>
        <v>1</v>
      </c>
      <c r="W5" s="196"/>
      <c r="X5" s="195" t="str">
        <f aca="true" t="shared" si="14" ref="X5:X20">MID($E5,O5+1,K5-O5-1)</f>
        <v>11</v>
      </c>
      <c r="Y5" s="195" t="str">
        <f aca="true" t="shared" si="15" ref="Y5:Y20">MID($E5,K5+1,2)</f>
        <v>0 </v>
      </c>
      <c r="Z5" s="195">
        <f aca="true" t="shared" si="16" ref="Z5:Z20">IF(VALUE(X5)&gt;VALUE(Y5),1,5)</f>
        <v>1</v>
      </c>
      <c r="AA5" s="196"/>
      <c r="AB5" s="195" t="str">
        <f aca="true" t="shared" si="17" ref="AB5:AB20">MID($E5,P5+1,L5-P5-1)</f>
        <v>11</v>
      </c>
      <c r="AC5" s="195" t="str">
        <f aca="true" t="shared" si="18" ref="AC5:AC20">MID($E5,L5+1,2)</f>
        <v>0</v>
      </c>
      <c r="AD5" s="195">
        <f aca="true" t="shared" si="19" ref="AD5:AD20">IF(VALUE(AB5)&gt;VALUE(AC5),1,5)</f>
        <v>1</v>
      </c>
      <c r="AF5" s="195">
        <f aca="true" t="shared" si="20" ref="AF5:AF20">IF(S5=3,"",MID($E5,Q5+1,M5-Q5-1))</f>
      </c>
      <c r="AG5" s="195">
        <f aca="true" t="shared" si="21" ref="AG5:AG20">IF(S5=3,"",MID($E5,M5+1,2))</f>
      </c>
      <c r="AH5" s="195">
        <f aca="true" t="shared" si="22" ref="AH5:AH20">IF(AF5="","",IF(VALUE(AF5)&gt;VALUE(AG5),1,5))</f>
      </c>
      <c r="AJ5" s="195">
        <f aca="true" t="shared" si="23" ref="AJ5:AJ20">IF(S5&lt;5,"",MID($E5,R5+1,N5-R5-1))</f>
      </c>
      <c r="AK5" s="195">
        <f aca="true" t="shared" si="24" ref="AK5:AK20">IF(S5&lt;5,"",MID($E5,N5+1,2))</f>
      </c>
      <c r="AL5" s="195">
        <f aca="true" t="shared" si="25" ref="AL5:AL20">IF(AJ5="","",IF(VALUE(AJ5)&gt;VALUE(AK5),1,5))</f>
      </c>
      <c r="AN5" s="195">
        <f aca="true" t="shared" si="26" ref="AN5:AN20">SUM(V5,Z5,AD5,AH5,AL5)</f>
        <v>3</v>
      </c>
      <c r="AP5" s="196">
        <f aca="true" t="shared" si="27" ref="AP5:AP20">IF(AN5&lt;1,0,IF(AN5&lt;14,1,2))</f>
        <v>1</v>
      </c>
    </row>
    <row r="6" spans="1:42" ht="11.25">
      <c r="A6" s="209" t="s">
        <v>66</v>
      </c>
      <c r="B6" s="206" t="str">
        <f>REPT('HB-Ræk'!$B$11,1)</f>
        <v>Bye</v>
      </c>
      <c r="C6" s="206" t="s">
        <v>29</v>
      </c>
      <c r="D6" s="206" t="str">
        <f>REPT('HB-Ræk'!$B$12,1)</f>
        <v>Lars Sletten</v>
      </c>
      <c r="E6" s="143" t="s">
        <v>251</v>
      </c>
      <c r="F6" s="206" t="str">
        <f t="shared" si="0"/>
        <v>Lars Sletten</v>
      </c>
      <c r="G6" s="205"/>
      <c r="H6" s="206" t="str">
        <f t="shared" si="1"/>
        <v>Bye</v>
      </c>
      <c r="I6" s="195">
        <f t="shared" si="2"/>
        <v>14</v>
      </c>
      <c r="J6" s="195">
        <f t="shared" si="3"/>
        <v>2</v>
      </c>
      <c r="K6" s="195">
        <f t="shared" si="4"/>
        <v>7</v>
      </c>
      <c r="L6" s="195">
        <f t="shared" si="5"/>
        <v>12</v>
      </c>
      <c r="M6" s="195" t="e">
        <f t="shared" si="6"/>
        <v>#VALUE!</v>
      </c>
      <c r="N6" s="195" t="e">
        <f t="shared" si="7"/>
        <v>#VALUE!</v>
      </c>
      <c r="O6" s="195">
        <f t="shared" si="8"/>
        <v>5</v>
      </c>
      <c r="P6" s="195">
        <f t="shared" si="9"/>
        <v>10</v>
      </c>
      <c r="Q6" s="195" t="e">
        <f t="shared" si="9"/>
        <v>#VALUE!</v>
      </c>
      <c r="R6" s="195" t="e">
        <f t="shared" si="9"/>
        <v>#VALUE!</v>
      </c>
      <c r="S6" s="195">
        <f t="shared" si="10"/>
        <v>3</v>
      </c>
      <c r="T6" s="195" t="str">
        <f t="shared" si="11"/>
        <v>0</v>
      </c>
      <c r="U6" s="195" t="str">
        <f t="shared" si="12"/>
        <v>11</v>
      </c>
      <c r="V6" s="195">
        <f t="shared" si="13"/>
        <v>5</v>
      </c>
      <c r="W6" s="196"/>
      <c r="X6" s="195" t="str">
        <f t="shared" si="14"/>
        <v>0</v>
      </c>
      <c r="Y6" s="195" t="str">
        <f t="shared" si="15"/>
        <v>11</v>
      </c>
      <c r="Z6" s="195">
        <f t="shared" si="16"/>
        <v>5</v>
      </c>
      <c r="AA6" s="196"/>
      <c r="AB6" s="195" t="str">
        <f t="shared" si="17"/>
        <v>0</v>
      </c>
      <c r="AC6" s="195" t="str">
        <f t="shared" si="18"/>
        <v>11</v>
      </c>
      <c r="AD6" s="195">
        <f t="shared" si="19"/>
        <v>5</v>
      </c>
      <c r="AF6" s="195">
        <f t="shared" si="20"/>
      </c>
      <c r="AG6" s="195">
        <f t="shared" si="21"/>
      </c>
      <c r="AH6" s="195">
        <f t="shared" si="22"/>
      </c>
      <c r="AJ6" s="195">
        <f t="shared" si="23"/>
      </c>
      <c r="AK6" s="195">
        <f t="shared" si="24"/>
      </c>
      <c r="AL6" s="195">
        <f t="shared" si="25"/>
      </c>
      <c r="AN6" s="195">
        <f t="shared" si="26"/>
        <v>15</v>
      </c>
      <c r="AP6" s="196">
        <f t="shared" si="27"/>
        <v>2</v>
      </c>
    </row>
    <row r="7" spans="1:42" ht="11.25">
      <c r="A7" s="209" t="s">
        <v>67</v>
      </c>
      <c r="B7" s="206" t="str">
        <f>REPT('HB-Ræk'!$B$15,1)</f>
        <v>Bye</v>
      </c>
      <c r="C7" s="206" t="s">
        <v>29</v>
      </c>
      <c r="D7" s="206" t="str">
        <f>REPT('HB-Ræk'!$B$16,1)</f>
        <v>Jens Løppenthein</v>
      </c>
      <c r="E7" s="143" t="s">
        <v>251</v>
      </c>
      <c r="F7" s="206" t="str">
        <f t="shared" si="0"/>
        <v>Jens Løppenthein</v>
      </c>
      <c r="G7" s="205"/>
      <c r="H7" s="206" t="str">
        <f t="shared" si="1"/>
        <v>Bye</v>
      </c>
      <c r="I7" s="195">
        <f t="shared" si="2"/>
        <v>14</v>
      </c>
      <c r="J7" s="195">
        <f t="shared" si="3"/>
        <v>2</v>
      </c>
      <c r="K7" s="195">
        <f t="shared" si="4"/>
        <v>7</v>
      </c>
      <c r="L7" s="195">
        <f t="shared" si="5"/>
        <v>12</v>
      </c>
      <c r="M7" s="195" t="e">
        <f t="shared" si="6"/>
        <v>#VALUE!</v>
      </c>
      <c r="N7" s="195" t="e">
        <f t="shared" si="7"/>
        <v>#VALUE!</v>
      </c>
      <c r="O7" s="195">
        <f t="shared" si="8"/>
        <v>5</v>
      </c>
      <c r="P7" s="195">
        <f t="shared" si="9"/>
        <v>10</v>
      </c>
      <c r="Q7" s="195" t="e">
        <f t="shared" si="9"/>
        <v>#VALUE!</v>
      </c>
      <c r="R7" s="195" t="e">
        <f t="shared" si="9"/>
        <v>#VALUE!</v>
      </c>
      <c r="S7" s="195">
        <f t="shared" si="10"/>
        <v>3</v>
      </c>
      <c r="T7" s="195" t="str">
        <f t="shared" si="11"/>
        <v>0</v>
      </c>
      <c r="U7" s="195" t="str">
        <f t="shared" si="12"/>
        <v>11</v>
      </c>
      <c r="V7" s="195">
        <f t="shared" si="13"/>
        <v>5</v>
      </c>
      <c r="W7" s="196"/>
      <c r="X7" s="195" t="str">
        <f t="shared" si="14"/>
        <v>0</v>
      </c>
      <c r="Y7" s="195" t="str">
        <f t="shared" si="15"/>
        <v>11</v>
      </c>
      <c r="Z7" s="195">
        <f t="shared" si="16"/>
        <v>5</v>
      </c>
      <c r="AA7" s="196"/>
      <c r="AB7" s="195" t="str">
        <f t="shared" si="17"/>
        <v>0</v>
      </c>
      <c r="AC7" s="195" t="str">
        <f t="shared" si="18"/>
        <v>11</v>
      </c>
      <c r="AD7" s="195">
        <f t="shared" si="19"/>
        <v>5</v>
      </c>
      <c r="AF7" s="195">
        <f t="shared" si="20"/>
      </c>
      <c r="AG7" s="195">
        <f t="shared" si="21"/>
      </c>
      <c r="AH7" s="195">
        <f t="shared" si="22"/>
      </c>
      <c r="AJ7" s="195">
        <f t="shared" si="23"/>
      </c>
      <c r="AK7" s="195">
        <f t="shared" si="24"/>
      </c>
      <c r="AL7" s="195">
        <f t="shared" si="25"/>
      </c>
      <c r="AN7" s="195">
        <f t="shared" si="26"/>
        <v>15</v>
      </c>
      <c r="AP7" s="196">
        <f t="shared" si="27"/>
        <v>2</v>
      </c>
    </row>
    <row r="8" spans="1:42" ht="11.25">
      <c r="A8" s="209" t="s">
        <v>68</v>
      </c>
      <c r="B8" s="206" t="str">
        <f>REPT('HB-Ræk'!$B$19,1)</f>
        <v>Bye</v>
      </c>
      <c r="C8" s="206" t="s">
        <v>29</v>
      </c>
      <c r="D8" s="206" t="str">
        <f>REPT('HB-Ræk'!$B$20,1)</f>
        <v>Torben Vogt</v>
      </c>
      <c r="E8" s="143" t="s">
        <v>251</v>
      </c>
      <c r="F8" s="206" t="str">
        <f t="shared" si="0"/>
        <v>Torben Vogt</v>
      </c>
      <c r="G8" s="205"/>
      <c r="H8" s="206" t="str">
        <f t="shared" si="1"/>
        <v>Bye</v>
      </c>
      <c r="I8" s="195">
        <f t="shared" si="2"/>
        <v>14</v>
      </c>
      <c r="J8" s="195">
        <f t="shared" si="3"/>
        <v>2</v>
      </c>
      <c r="K8" s="195">
        <f t="shared" si="4"/>
        <v>7</v>
      </c>
      <c r="L8" s="195">
        <f t="shared" si="5"/>
        <v>12</v>
      </c>
      <c r="M8" s="195" t="e">
        <f t="shared" si="6"/>
        <v>#VALUE!</v>
      </c>
      <c r="N8" s="195" t="e">
        <f t="shared" si="7"/>
        <v>#VALUE!</v>
      </c>
      <c r="O8" s="195">
        <f t="shared" si="8"/>
        <v>5</v>
      </c>
      <c r="P8" s="195">
        <f t="shared" si="9"/>
        <v>10</v>
      </c>
      <c r="Q8" s="195" t="e">
        <f t="shared" si="9"/>
        <v>#VALUE!</v>
      </c>
      <c r="R8" s="195" t="e">
        <f t="shared" si="9"/>
        <v>#VALUE!</v>
      </c>
      <c r="S8" s="195">
        <f t="shared" si="10"/>
        <v>3</v>
      </c>
      <c r="T8" s="195" t="str">
        <f t="shared" si="11"/>
        <v>0</v>
      </c>
      <c r="U8" s="195" t="str">
        <f t="shared" si="12"/>
        <v>11</v>
      </c>
      <c r="V8" s="195">
        <f t="shared" si="13"/>
        <v>5</v>
      </c>
      <c r="W8" s="196"/>
      <c r="X8" s="195" t="str">
        <f t="shared" si="14"/>
        <v>0</v>
      </c>
      <c r="Y8" s="195" t="str">
        <f t="shared" si="15"/>
        <v>11</v>
      </c>
      <c r="Z8" s="195">
        <f t="shared" si="16"/>
        <v>5</v>
      </c>
      <c r="AA8" s="196"/>
      <c r="AB8" s="195" t="str">
        <f t="shared" si="17"/>
        <v>0</v>
      </c>
      <c r="AC8" s="195" t="str">
        <f t="shared" si="18"/>
        <v>11</v>
      </c>
      <c r="AD8" s="195">
        <f t="shared" si="19"/>
        <v>5</v>
      </c>
      <c r="AF8" s="195">
        <f t="shared" si="20"/>
      </c>
      <c r="AG8" s="195">
        <f t="shared" si="21"/>
      </c>
      <c r="AH8" s="195">
        <f t="shared" si="22"/>
      </c>
      <c r="AJ8" s="195">
        <f t="shared" si="23"/>
      </c>
      <c r="AK8" s="195">
        <f t="shared" si="24"/>
      </c>
      <c r="AL8" s="195">
        <f t="shared" si="25"/>
      </c>
      <c r="AN8" s="195">
        <f t="shared" si="26"/>
        <v>15</v>
      </c>
      <c r="AP8" s="196">
        <f t="shared" si="27"/>
        <v>2</v>
      </c>
    </row>
    <row r="9" spans="1:42" ht="11.25">
      <c r="A9" s="209" t="s">
        <v>69</v>
      </c>
      <c r="B9" s="206" t="str">
        <f>REPT('HB-Ræk'!$B$23,1)</f>
        <v>Ask Frellesvig</v>
      </c>
      <c r="C9" s="206" t="s">
        <v>29</v>
      </c>
      <c r="D9" s="206" t="str">
        <f>REPT('HB-Ræk'!$B$24,1)</f>
        <v>Bye</v>
      </c>
      <c r="E9" s="143" t="s">
        <v>249</v>
      </c>
      <c r="F9" s="206" t="str">
        <f t="shared" si="0"/>
        <v>Ask Frellesvig</v>
      </c>
      <c r="G9" s="205"/>
      <c r="H9" s="206" t="str">
        <f t="shared" si="1"/>
        <v>Bye</v>
      </c>
      <c r="I9" s="195">
        <f t="shared" si="2"/>
        <v>14</v>
      </c>
      <c r="J9" s="195">
        <f t="shared" si="3"/>
        <v>3</v>
      </c>
      <c r="K9" s="195">
        <f t="shared" si="4"/>
        <v>8</v>
      </c>
      <c r="L9" s="195">
        <f t="shared" si="5"/>
        <v>13</v>
      </c>
      <c r="M9" s="195" t="e">
        <f t="shared" si="6"/>
        <v>#VALUE!</v>
      </c>
      <c r="N9" s="195" t="e">
        <f t="shared" si="7"/>
        <v>#VALUE!</v>
      </c>
      <c r="O9" s="195">
        <f t="shared" si="8"/>
        <v>5</v>
      </c>
      <c r="P9" s="195">
        <f t="shared" si="9"/>
        <v>10</v>
      </c>
      <c r="Q9" s="195" t="e">
        <f t="shared" si="9"/>
        <v>#VALUE!</v>
      </c>
      <c r="R9" s="195" t="e">
        <f t="shared" si="9"/>
        <v>#VALUE!</v>
      </c>
      <c r="S9" s="195">
        <f t="shared" si="10"/>
        <v>3</v>
      </c>
      <c r="T9" s="195" t="str">
        <f t="shared" si="11"/>
        <v>11</v>
      </c>
      <c r="U9" s="195" t="str">
        <f t="shared" si="12"/>
        <v>0 </v>
      </c>
      <c r="V9" s="195">
        <f t="shared" si="13"/>
        <v>1</v>
      </c>
      <c r="W9" s="196"/>
      <c r="X9" s="195" t="str">
        <f t="shared" si="14"/>
        <v>11</v>
      </c>
      <c r="Y9" s="195" t="str">
        <f t="shared" si="15"/>
        <v>0 </v>
      </c>
      <c r="Z9" s="195">
        <f t="shared" si="16"/>
        <v>1</v>
      </c>
      <c r="AA9" s="196"/>
      <c r="AB9" s="195" t="str">
        <f t="shared" si="17"/>
        <v>11</v>
      </c>
      <c r="AC9" s="195" t="str">
        <f t="shared" si="18"/>
        <v>0</v>
      </c>
      <c r="AD9" s="195">
        <f t="shared" si="19"/>
        <v>1</v>
      </c>
      <c r="AF9" s="195">
        <f t="shared" si="20"/>
      </c>
      <c r="AG9" s="195">
        <f t="shared" si="21"/>
      </c>
      <c r="AH9" s="195">
        <f t="shared" si="22"/>
      </c>
      <c r="AJ9" s="195">
        <f t="shared" si="23"/>
      </c>
      <c r="AK9" s="195">
        <f t="shared" si="24"/>
      </c>
      <c r="AL9" s="195">
        <f t="shared" si="25"/>
      </c>
      <c r="AN9" s="195">
        <f t="shared" si="26"/>
        <v>3</v>
      </c>
      <c r="AP9" s="196">
        <f t="shared" si="27"/>
        <v>1</v>
      </c>
    </row>
    <row r="10" spans="1:42" ht="11.25">
      <c r="A10" s="209" t="s">
        <v>70</v>
      </c>
      <c r="B10" s="206" t="str">
        <f>REPT('HB-Ræk'!$B$27,1)</f>
        <v>Bye</v>
      </c>
      <c r="C10" s="206" t="s">
        <v>29</v>
      </c>
      <c r="D10" s="206" t="str">
        <f>REPT('HB-Ræk'!$B$28,1)</f>
        <v>Jacob Madsen</v>
      </c>
      <c r="E10" s="143" t="s">
        <v>251</v>
      </c>
      <c r="F10" s="206" t="str">
        <f t="shared" si="0"/>
        <v>Jacob Madsen</v>
      </c>
      <c r="G10" s="205"/>
      <c r="H10" s="206" t="str">
        <f t="shared" si="1"/>
        <v>Bye</v>
      </c>
      <c r="I10" s="195">
        <f t="shared" si="2"/>
        <v>14</v>
      </c>
      <c r="J10" s="195">
        <f t="shared" si="3"/>
        <v>2</v>
      </c>
      <c r="K10" s="195">
        <f t="shared" si="4"/>
        <v>7</v>
      </c>
      <c r="L10" s="195">
        <f t="shared" si="5"/>
        <v>12</v>
      </c>
      <c r="M10" s="195" t="e">
        <f t="shared" si="6"/>
        <v>#VALUE!</v>
      </c>
      <c r="N10" s="195" t="e">
        <f t="shared" si="7"/>
        <v>#VALUE!</v>
      </c>
      <c r="O10" s="195">
        <f t="shared" si="8"/>
        <v>5</v>
      </c>
      <c r="P10" s="195">
        <f t="shared" si="9"/>
        <v>10</v>
      </c>
      <c r="Q10" s="195" t="e">
        <f t="shared" si="9"/>
        <v>#VALUE!</v>
      </c>
      <c r="R10" s="195" t="e">
        <f t="shared" si="9"/>
        <v>#VALUE!</v>
      </c>
      <c r="S10" s="195">
        <f t="shared" si="10"/>
        <v>3</v>
      </c>
      <c r="T10" s="195" t="str">
        <f t="shared" si="11"/>
        <v>0</v>
      </c>
      <c r="U10" s="195" t="str">
        <f t="shared" si="12"/>
        <v>11</v>
      </c>
      <c r="V10" s="195">
        <f t="shared" si="13"/>
        <v>5</v>
      </c>
      <c r="W10" s="196"/>
      <c r="X10" s="195" t="str">
        <f t="shared" si="14"/>
        <v>0</v>
      </c>
      <c r="Y10" s="195" t="str">
        <f t="shared" si="15"/>
        <v>11</v>
      </c>
      <c r="Z10" s="195">
        <f t="shared" si="16"/>
        <v>5</v>
      </c>
      <c r="AA10" s="196"/>
      <c r="AB10" s="195" t="str">
        <f t="shared" si="17"/>
        <v>0</v>
      </c>
      <c r="AC10" s="195" t="str">
        <f t="shared" si="18"/>
        <v>11</v>
      </c>
      <c r="AD10" s="195">
        <f t="shared" si="19"/>
        <v>5</v>
      </c>
      <c r="AF10" s="195">
        <f t="shared" si="20"/>
      </c>
      <c r="AG10" s="195">
        <f t="shared" si="21"/>
      </c>
      <c r="AH10" s="195">
        <f t="shared" si="22"/>
      </c>
      <c r="AJ10" s="195">
        <f t="shared" si="23"/>
      </c>
      <c r="AK10" s="195">
        <f t="shared" si="24"/>
      </c>
      <c r="AL10" s="195">
        <f t="shared" si="25"/>
      </c>
      <c r="AN10" s="195">
        <f t="shared" si="26"/>
        <v>15</v>
      </c>
      <c r="AP10" s="196">
        <f t="shared" si="27"/>
        <v>2</v>
      </c>
    </row>
    <row r="11" spans="1:42" ht="11.25">
      <c r="A11" s="209" t="s">
        <v>71</v>
      </c>
      <c r="B11" s="206" t="str">
        <f>REPT('HB-Ræk'!$B$31,1)</f>
        <v>Flemming Petersen</v>
      </c>
      <c r="C11" s="206" t="s">
        <v>29</v>
      </c>
      <c r="D11" s="206" t="str">
        <f>REPT('HB-Ræk'!$B$32,1)</f>
        <v>Bye</v>
      </c>
      <c r="E11" s="143" t="s">
        <v>249</v>
      </c>
      <c r="F11" s="206" t="str">
        <f t="shared" si="0"/>
        <v>Flemming Petersen</v>
      </c>
      <c r="G11" s="205"/>
      <c r="H11" s="206" t="str">
        <f t="shared" si="1"/>
        <v>Bye</v>
      </c>
      <c r="I11" s="195">
        <f t="shared" si="2"/>
        <v>14</v>
      </c>
      <c r="J11" s="195">
        <f t="shared" si="3"/>
        <v>3</v>
      </c>
      <c r="K11" s="195">
        <f t="shared" si="4"/>
        <v>8</v>
      </c>
      <c r="L11" s="195">
        <f t="shared" si="5"/>
        <v>13</v>
      </c>
      <c r="M11" s="195" t="e">
        <f t="shared" si="6"/>
        <v>#VALUE!</v>
      </c>
      <c r="N11" s="195" t="e">
        <f t="shared" si="7"/>
        <v>#VALUE!</v>
      </c>
      <c r="O11" s="195">
        <f t="shared" si="8"/>
        <v>5</v>
      </c>
      <c r="P11" s="195">
        <f t="shared" si="9"/>
        <v>10</v>
      </c>
      <c r="Q11" s="195" t="e">
        <f t="shared" si="9"/>
        <v>#VALUE!</v>
      </c>
      <c r="R11" s="195" t="e">
        <f t="shared" si="9"/>
        <v>#VALUE!</v>
      </c>
      <c r="S11" s="195">
        <f t="shared" si="10"/>
        <v>3</v>
      </c>
      <c r="T11" s="195" t="str">
        <f t="shared" si="11"/>
        <v>11</v>
      </c>
      <c r="U11" s="195" t="str">
        <f t="shared" si="12"/>
        <v>0 </v>
      </c>
      <c r="V11" s="195">
        <f t="shared" si="13"/>
        <v>1</v>
      </c>
      <c r="W11" s="196"/>
      <c r="X11" s="195" t="str">
        <f t="shared" si="14"/>
        <v>11</v>
      </c>
      <c r="Y11" s="195" t="str">
        <f t="shared" si="15"/>
        <v>0 </v>
      </c>
      <c r="Z11" s="195">
        <f t="shared" si="16"/>
        <v>1</v>
      </c>
      <c r="AA11" s="196"/>
      <c r="AB11" s="195" t="str">
        <f t="shared" si="17"/>
        <v>11</v>
      </c>
      <c r="AC11" s="195" t="str">
        <f t="shared" si="18"/>
        <v>0</v>
      </c>
      <c r="AD11" s="195">
        <f t="shared" si="19"/>
        <v>1</v>
      </c>
      <c r="AF11" s="195">
        <f t="shared" si="20"/>
      </c>
      <c r="AG11" s="195">
        <f t="shared" si="21"/>
      </c>
      <c r="AH11" s="195">
        <f t="shared" si="22"/>
      </c>
      <c r="AJ11" s="195">
        <f t="shared" si="23"/>
      </c>
      <c r="AK11" s="195">
        <f t="shared" si="24"/>
      </c>
      <c r="AL11" s="195">
        <f t="shared" si="25"/>
      </c>
      <c r="AN11" s="195">
        <f t="shared" si="26"/>
        <v>3</v>
      </c>
      <c r="AP11" s="196">
        <f t="shared" si="27"/>
        <v>1</v>
      </c>
    </row>
    <row r="12" spans="1:42" ht="11.25">
      <c r="A12" s="210" t="s">
        <v>72</v>
      </c>
      <c r="B12" s="211" t="str">
        <f>REPT('HB-Ræk'!$B$35,1)</f>
        <v>Bye</v>
      </c>
      <c r="C12" s="211" t="s">
        <v>29</v>
      </c>
      <c r="D12" s="211" t="str">
        <f>REPT('HB-Ræk'!$B$36,1)</f>
        <v>Rasmus Krog Pedersen</v>
      </c>
      <c r="E12" s="143" t="s">
        <v>251</v>
      </c>
      <c r="F12" s="206" t="str">
        <f t="shared" si="0"/>
        <v>Rasmus Krog Pedersen</v>
      </c>
      <c r="G12" s="205"/>
      <c r="H12" s="206" t="str">
        <f t="shared" si="1"/>
        <v>Bye</v>
      </c>
      <c r="I12" s="195">
        <f t="shared" si="2"/>
        <v>14</v>
      </c>
      <c r="J12" s="195">
        <f t="shared" si="3"/>
        <v>2</v>
      </c>
      <c r="K12" s="195">
        <f t="shared" si="4"/>
        <v>7</v>
      </c>
      <c r="L12" s="195">
        <f t="shared" si="5"/>
        <v>12</v>
      </c>
      <c r="M12" s="195" t="e">
        <f t="shared" si="6"/>
        <v>#VALUE!</v>
      </c>
      <c r="N12" s="195" t="e">
        <f t="shared" si="7"/>
        <v>#VALUE!</v>
      </c>
      <c r="O12" s="195">
        <f t="shared" si="8"/>
        <v>5</v>
      </c>
      <c r="P12" s="195">
        <f t="shared" si="9"/>
        <v>10</v>
      </c>
      <c r="Q12" s="195" t="e">
        <f t="shared" si="9"/>
        <v>#VALUE!</v>
      </c>
      <c r="R12" s="195" t="e">
        <f t="shared" si="9"/>
        <v>#VALUE!</v>
      </c>
      <c r="S12" s="195">
        <f t="shared" si="10"/>
        <v>3</v>
      </c>
      <c r="T12" s="195" t="str">
        <f t="shared" si="11"/>
        <v>0</v>
      </c>
      <c r="U12" s="195" t="str">
        <f t="shared" si="12"/>
        <v>11</v>
      </c>
      <c r="V12" s="195">
        <f aca="true" t="shared" si="28" ref="V12:V27">IF(VALUE(T12)=VALUE(U12),-99,IF(VALUE(T12)&gt;VALUE(U12),1,5))</f>
        <v>5</v>
      </c>
      <c r="W12" s="196"/>
      <c r="X12" s="195" t="str">
        <f t="shared" si="14"/>
        <v>0</v>
      </c>
      <c r="Y12" s="195" t="str">
        <f t="shared" si="15"/>
        <v>11</v>
      </c>
      <c r="Z12" s="195">
        <f t="shared" si="16"/>
        <v>5</v>
      </c>
      <c r="AA12" s="196"/>
      <c r="AB12" s="195" t="str">
        <f t="shared" si="17"/>
        <v>0</v>
      </c>
      <c r="AC12" s="195" t="str">
        <f t="shared" si="18"/>
        <v>11</v>
      </c>
      <c r="AD12" s="195">
        <f t="shared" si="19"/>
        <v>5</v>
      </c>
      <c r="AF12" s="195">
        <f t="shared" si="20"/>
      </c>
      <c r="AG12" s="195">
        <f t="shared" si="21"/>
      </c>
      <c r="AH12" s="195">
        <f t="shared" si="22"/>
      </c>
      <c r="AJ12" s="195">
        <f t="shared" si="23"/>
      </c>
      <c r="AK12" s="195">
        <f t="shared" si="24"/>
      </c>
      <c r="AL12" s="195">
        <f t="shared" si="25"/>
      </c>
      <c r="AN12" s="195">
        <f t="shared" si="26"/>
        <v>15</v>
      </c>
      <c r="AP12" s="196">
        <f t="shared" si="27"/>
        <v>2</v>
      </c>
    </row>
    <row r="13" spans="1:42" ht="11.25">
      <c r="A13" s="209" t="s">
        <v>73</v>
      </c>
      <c r="B13" s="206" t="str">
        <f>REPT(F5,1)</f>
        <v>Simon Wager</v>
      </c>
      <c r="C13" s="206" t="s">
        <v>29</v>
      </c>
      <c r="D13" s="206" t="str">
        <f>REPT(F6,1)</f>
        <v>Lars Sletten</v>
      </c>
      <c r="E13" s="143" t="s">
        <v>307</v>
      </c>
      <c r="F13" s="206" t="str">
        <f t="shared" si="0"/>
        <v>Simon Wager</v>
      </c>
      <c r="G13" s="205"/>
      <c r="H13" s="206" t="str">
        <f t="shared" si="1"/>
        <v>Lars Sletten</v>
      </c>
      <c r="I13" s="195">
        <f t="shared" si="2"/>
        <v>14</v>
      </c>
      <c r="J13" s="195">
        <f t="shared" si="3"/>
        <v>3</v>
      </c>
      <c r="K13" s="195">
        <f t="shared" si="4"/>
        <v>8</v>
      </c>
      <c r="L13" s="195">
        <f t="shared" si="5"/>
        <v>13</v>
      </c>
      <c r="M13" s="195" t="e">
        <f t="shared" si="6"/>
        <v>#VALUE!</v>
      </c>
      <c r="N13" s="195" t="e">
        <f t="shared" si="7"/>
        <v>#VALUE!</v>
      </c>
      <c r="O13" s="195">
        <f t="shared" si="8"/>
        <v>5</v>
      </c>
      <c r="P13" s="195">
        <f t="shared" si="9"/>
        <v>10</v>
      </c>
      <c r="Q13" s="195" t="e">
        <f t="shared" si="9"/>
        <v>#VALUE!</v>
      </c>
      <c r="R13" s="195" t="e">
        <f t="shared" si="9"/>
        <v>#VALUE!</v>
      </c>
      <c r="S13" s="195">
        <f t="shared" si="10"/>
        <v>3</v>
      </c>
      <c r="T13" s="195" t="str">
        <f t="shared" si="11"/>
        <v>11</v>
      </c>
      <c r="U13" s="195" t="str">
        <f t="shared" si="12"/>
        <v>4 </v>
      </c>
      <c r="V13" s="195">
        <f t="shared" si="28"/>
        <v>1</v>
      </c>
      <c r="W13" s="196"/>
      <c r="X13" s="195" t="str">
        <f t="shared" si="14"/>
        <v>11</v>
      </c>
      <c r="Y13" s="195" t="str">
        <f t="shared" si="15"/>
        <v>8 </v>
      </c>
      <c r="Z13" s="195">
        <f t="shared" si="16"/>
        <v>1</v>
      </c>
      <c r="AA13" s="196"/>
      <c r="AB13" s="195" t="str">
        <f t="shared" si="17"/>
        <v>11</v>
      </c>
      <c r="AC13" s="195" t="str">
        <f t="shared" si="18"/>
        <v>9</v>
      </c>
      <c r="AD13" s="195">
        <f t="shared" si="19"/>
        <v>1</v>
      </c>
      <c r="AF13" s="195">
        <f t="shared" si="20"/>
      </c>
      <c r="AG13" s="195">
        <f t="shared" si="21"/>
      </c>
      <c r="AH13" s="195">
        <f t="shared" si="22"/>
      </c>
      <c r="AJ13" s="195">
        <f t="shared" si="23"/>
      </c>
      <c r="AK13" s="195">
        <f t="shared" si="24"/>
      </c>
      <c r="AL13" s="195">
        <f t="shared" si="25"/>
      </c>
      <c r="AN13" s="195">
        <f t="shared" si="26"/>
        <v>3</v>
      </c>
      <c r="AP13" s="196">
        <f t="shared" si="27"/>
        <v>1</v>
      </c>
    </row>
    <row r="14" spans="1:42" ht="11.25">
      <c r="A14" s="209" t="s">
        <v>74</v>
      </c>
      <c r="B14" s="206" t="str">
        <f>REPT(F7,1)</f>
        <v>Jens Løppenthein</v>
      </c>
      <c r="C14" s="206" t="s">
        <v>29</v>
      </c>
      <c r="D14" s="206" t="str">
        <f>REPT(F8,1)</f>
        <v>Torben Vogt</v>
      </c>
      <c r="E14" s="143" t="s">
        <v>311</v>
      </c>
      <c r="F14" s="206" t="str">
        <f t="shared" si="0"/>
        <v>Torben Vogt</v>
      </c>
      <c r="G14" s="205"/>
      <c r="H14" s="206" t="str">
        <f t="shared" si="1"/>
        <v>Jens Løppenthein</v>
      </c>
      <c r="I14" s="195">
        <f t="shared" si="2"/>
        <v>24</v>
      </c>
      <c r="J14" s="195">
        <f t="shared" si="3"/>
        <v>2</v>
      </c>
      <c r="K14" s="195">
        <f t="shared" si="4"/>
        <v>8</v>
      </c>
      <c r="L14" s="195">
        <f t="shared" si="5"/>
        <v>13</v>
      </c>
      <c r="M14" s="195">
        <f t="shared" si="6"/>
        <v>17</v>
      </c>
      <c r="N14" s="195">
        <f t="shared" si="7"/>
        <v>22</v>
      </c>
      <c r="O14" s="195">
        <f t="shared" si="8"/>
        <v>5</v>
      </c>
      <c r="P14" s="195">
        <f t="shared" si="9"/>
        <v>10</v>
      </c>
      <c r="Q14" s="195">
        <f t="shared" si="9"/>
        <v>15</v>
      </c>
      <c r="R14" s="195">
        <f t="shared" si="9"/>
        <v>20</v>
      </c>
      <c r="S14" s="195">
        <f t="shared" si="10"/>
        <v>5</v>
      </c>
      <c r="T14" s="195" t="str">
        <f t="shared" si="11"/>
        <v>3</v>
      </c>
      <c r="U14" s="195" t="str">
        <f t="shared" si="12"/>
        <v>11</v>
      </c>
      <c r="V14" s="195">
        <f t="shared" si="28"/>
        <v>5</v>
      </c>
      <c r="W14" s="196"/>
      <c r="X14" s="195" t="str">
        <f t="shared" si="14"/>
        <v>11</v>
      </c>
      <c r="Y14" s="195" t="str">
        <f t="shared" si="15"/>
        <v>6 </v>
      </c>
      <c r="Z14" s="195">
        <f t="shared" si="16"/>
        <v>1</v>
      </c>
      <c r="AA14" s="196"/>
      <c r="AB14" s="195" t="str">
        <f t="shared" si="17"/>
        <v>11</v>
      </c>
      <c r="AC14" s="195" t="str">
        <f t="shared" si="18"/>
        <v>6 </v>
      </c>
      <c r="AD14" s="195">
        <f t="shared" si="19"/>
        <v>1</v>
      </c>
      <c r="AF14" s="195" t="str">
        <f t="shared" si="20"/>
        <v>9</v>
      </c>
      <c r="AG14" s="195" t="str">
        <f t="shared" si="21"/>
        <v>11</v>
      </c>
      <c r="AH14" s="195">
        <f t="shared" si="22"/>
        <v>5</v>
      </c>
      <c r="AJ14" s="195" t="str">
        <f t="shared" si="23"/>
        <v>5</v>
      </c>
      <c r="AK14" s="195" t="str">
        <f t="shared" si="24"/>
        <v>11</v>
      </c>
      <c r="AL14" s="195">
        <f t="shared" si="25"/>
        <v>5</v>
      </c>
      <c r="AN14" s="195">
        <f t="shared" si="26"/>
        <v>17</v>
      </c>
      <c r="AP14" s="196">
        <f t="shared" si="27"/>
        <v>2</v>
      </c>
    </row>
    <row r="15" spans="1:42" ht="11.25">
      <c r="A15" s="209" t="s">
        <v>75</v>
      </c>
      <c r="B15" s="206" t="str">
        <f>REPT(F9,1)</f>
        <v>Ask Frellesvig</v>
      </c>
      <c r="C15" s="206" t="s">
        <v>29</v>
      </c>
      <c r="D15" s="206" t="str">
        <f>REPT(F10,1)</f>
        <v>Jacob Madsen</v>
      </c>
      <c r="E15" s="143" t="s">
        <v>312</v>
      </c>
      <c r="F15" s="206" t="str">
        <f t="shared" si="0"/>
        <v>Ask Frellesvig</v>
      </c>
      <c r="G15" s="205"/>
      <c r="H15" s="206" t="str">
        <f t="shared" si="1"/>
        <v>Jacob Madsen</v>
      </c>
      <c r="I15" s="195">
        <f t="shared" si="2"/>
        <v>21</v>
      </c>
      <c r="J15" s="195">
        <f t="shared" si="3"/>
        <v>3</v>
      </c>
      <c r="K15" s="195">
        <f t="shared" si="4"/>
        <v>8</v>
      </c>
      <c r="L15" s="195">
        <f t="shared" si="5"/>
        <v>14</v>
      </c>
      <c r="M15" s="195">
        <f t="shared" si="6"/>
        <v>20</v>
      </c>
      <c r="N15" s="195" t="e">
        <f t="shared" si="7"/>
        <v>#VALUE!</v>
      </c>
      <c r="O15" s="195">
        <f t="shared" si="8"/>
        <v>5</v>
      </c>
      <c r="P15" s="195">
        <f t="shared" si="9"/>
        <v>11</v>
      </c>
      <c r="Q15" s="195">
        <f t="shared" si="9"/>
        <v>17</v>
      </c>
      <c r="R15" s="195" t="e">
        <f t="shared" si="9"/>
        <v>#VALUE!</v>
      </c>
      <c r="S15" s="195">
        <f t="shared" si="10"/>
        <v>4</v>
      </c>
      <c r="T15" s="195" t="str">
        <f t="shared" si="11"/>
        <v>11</v>
      </c>
      <c r="U15" s="195" t="str">
        <f t="shared" si="12"/>
        <v>5 </v>
      </c>
      <c r="V15" s="195">
        <f t="shared" si="28"/>
        <v>1</v>
      </c>
      <c r="W15" s="196"/>
      <c r="X15" s="195" t="str">
        <f t="shared" si="14"/>
        <v>10</v>
      </c>
      <c r="Y15" s="195" t="str">
        <f t="shared" si="15"/>
        <v>12</v>
      </c>
      <c r="Z15" s="195">
        <f t="shared" si="16"/>
        <v>5</v>
      </c>
      <c r="AA15" s="196"/>
      <c r="AB15" s="195" t="str">
        <f t="shared" si="17"/>
        <v>14</v>
      </c>
      <c r="AC15" s="195" t="str">
        <f t="shared" si="18"/>
        <v>12</v>
      </c>
      <c r="AD15" s="195">
        <f t="shared" si="19"/>
        <v>1</v>
      </c>
      <c r="AF15" s="195" t="str">
        <f t="shared" si="20"/>
        <v>11</v>
      </c>
      <c r="AG15" s="195" t="str">
        <f t="shared" si="21"/>
        <v>5</v>
      </c>
      <c r="AH15" s="195">
        <f t="shared" si="22"/>
        <v>1</v>
      </c>
      <c r="AJ15" s="195">
        <f t="shared" si="23"/>
      </c>
      <c r="AK15" s="195">
        <f t="shared" si="24"/>
      </c>
      <c r="AL15" s="195">
        <f t="shared" si="25"/>
      </c>
      <c r="AN15" s="195">
        <f t="shared" si="26"/>
        <v>8</v>
      </c>
      <c r="AP15" s="196">
        <f t="shared" si="27"/>
        <v>1</v>
      </c>
    </row>
    <row r="16" spans="1:42" ht="11.25">
      <c r="A16" s="209" t="s">
        <v>76</v>
      </c>
      <c r="B16" s="206" t="str">
        <f>REPT(F11,1)</f>
        <v>Flemming Petersen</v>
      </c>
      <c r="C16" s="206" t="s">
        <v>29</v>
      </c>
      <c r="D16" s="206" t="str">
        <f>REPT(F12,1)</f>
        <v>Rasmus Krog Pedersen</v>
      </c>
      <c r="E16" s="143" t="s">
        <v>314</v>
      </c>
      <c r="F16" s="206" t="str">
        <f t="shared" si="0"/>
        <v>Rasmus Krog Pedersen</v>
      </c>
      <c r="G16" s="205"/>
      <c r="H16" s="206" t="str">
        <f t="shared" si="1"/>
        <v>Flemming Petersen</v>
      </c>
      <c r="I16" s="195">
        <f t="shared" si="2"/>
        <v>25</v>
      </c>
      <c r="J16" s="195">
        <f t="shared" si="3"/>
        <v>3</v>
      </c>
      <c r="K16" s="195">
        <f t="shared" si="4"/>
        <v>7</v>
      </c>
      <c r="L16" s="195">
        <f t="shared" si="5"/>
        <v>13</v>
      </c>
      <c r="M16" s="195">
        <f t="shared" si="6"/>
        <v>17</v>
      </c>
      <c r="N16" s="195">
        <f t="shared" si="7"/>
        <v>23</v>
      </c>
      <c r="O16" s="195">
        <f t="shared" si="8"/>
        <v>5</v>
      </c>
      <c r="P16" s="195">
        <f t="shared" si="9"/>
        <v>10</v>
      </c>
      <c r="Q16" s="195">
        <f t="shared" si="9"/>
        <v>15</v>
      </c>
      <c r="R16" s="195">
        <f t="shared" si="9"/>
        <v>20</v>
      </c>
      <c r="S16" s="195">
        <f t="shared" si="10"/>
        <v>5</v>
      </c>
      <c r="T16" s="195" t="str">
        <f t="shared" si="11"/>
        <v>11</v>
      </c>
      <c r="U16" s="195" t="str">
        <f t="shared" si="12"/>
        <v>4 </v>
      </c>
      <c r="V16" s="195">
        <f t="shared" si="28"/>
        <v>1</v>
      </c>
      <c r="W16" s="196"/>
      <c r="X16" s="195" t="str">
        <f t="shared" si="14"/>
        <v>8</v>
      </c>
      <c r="Y16" s="195" t="str">
        <f t="shared" si="15"/>
        <v>11</v>
      </c>
      <c r="Z16" s="195">
        <f t="shared" si="16"/>
        <v>5</v>
      </c>
      <c r="AA16" s="196"/>
      <c r="AB16" s="195" t="str">
        <f t="shared" si="17"/>
        <v>11</v>
      </c>
      <c r="AC16" s="195" t="str">
        <f t="shared" si="18"/>
        <v>9 </v>
      </c>
      <c r="AD16" s="195">
        <f t="shared" si="19"/>
        <v>1</v>
      </c>
      <c r="AF16" s="195" t="str">
        <f t="shared" si="20"/>
        <v>3</v>
      </c>
      <c r="AG16" s="195" t="str">
        <f t="shared" si="21"/>
        <v>11</v>
      </c>
      <c r="AH16" s="195">
        <f t="shared" si="22"/>
        <v>5</v>
      </c>
      <c r="AJ16" s="195" t="str">
        <f t="shared" si="23"/>
        <v>10</v>
      </c>
      <c r="AK16" s="195" t="str">
        <f t="shared" si="24"/>
        <v>12</v>
      </c>
      <c r="AL16" s="195">
        <f t="shared" si="25"/>
        <v>5</v>
      </c>
      <c r="AN16" s="195">
        <f t="shared" si="26"/>
        <v>17</v>
      </c>
      <c r="AP16" s="196">
        <f t="shared" si="27"/>
        <v>2</v>
      </c>
    </row>
    <row r="17" spans="1:42" ht="11.25">
      <c r="A17" s="209" t="s">
        <v>77</v>
      </c>
      <c r="B17" s="206" t="str">
        <f>REPT(F13,1)</f>
        <v>Simon Wager</v>
      </c>
      <c r="C17" s="206" t="s">
        <v>29</v>
      </c>
      <c r="D17" s="206" t="str">
        <f>REPT(F14,1)</f>
        <v>Torben Vogt</v>
      </c>
      <c r="E17" s="143" t="s">
        <v>332</v>
      </c>
      <c r="F17" s="206" t="str">
        <f t="shared" si="0"/>
        <v>Torben Vogt</v>
      </c>
      <c r="G17" s="205"/>
      <c r="H17" s="206" t="str">
        <f t="shared" si="1"/>
        <v>Simon Wager</v>
      </c>
      <c r="I17" s="195">
        <f t="shared" si="2"/>
        <v>20</v>
      </c>
      <c r="J17" s="195">
        <f t="shared" si="3"/>
        <v>2</v>
      </c>
      <c r="K17" s="195">
        <f t="shared" si="4"/>
        <v>7</v>
      </c>
      <c r="L17" s="195">
        <f t="shared" si="5"/>
        <v>13</v>
      </c>
      <c r="M17" s="195">
        <f t="shared" si="6"/>
        <v>18</v>
      </c>
      <c r="N17" s="195" t="e">
        <f t="shared" si="7"/>
        <v>#VALUE!</v>
      </c>
      <c r="O17" s="195">
        <f t="shared" si="8"/>
        <v>5</v>
      </c>
      <c r="P17" s="195">
        <f t="shared" si="9"/>
        <v>10</v>
      </c>
      <c r="Q17" s="195">
        <f t="shared" si="9"/>
        <v>15</v>
      </c>
      <c r="R17" s="195" t="e">
        <f t="shared" si="9"/>
        <v>#VALUE!</v>
      </c>
      <c r="S17" s="195">
        <f t="shared" si="10"/>
        <v>4</v>
      </c>
      <c r="T17" s="195" t="str">
        <f t="shared" si="11"/>
        <v>8</v>
      </c>
      <c r="U17" s="195" t="str">
        <f t="shared" si="12"/>
        <v>11</v>
      </c>
      <c r="V17" s="195">
        <f t="shared" si="28"/>
        <v>5</v>
      </c>
      <c r="W17" s="196"/>
      <c r="X17" s="195" t="str">
        <f t="shared" si="14"/>
        <v>5</v>
      </c>
      <c r="Y17" s="195" t="str">
        <f t="shared" si="15"/>
        <v>11</v>
      </c>
      <c r="Z17" s="195">
        <f t="shared" si="16"/>
        <v>5</v>
      </c>
      <c r="AA17" s="196"/>
      <c r="AB17" s="195" t="str">
        <f t="shared" si="17"/>
        <v>11</v>
      </c>
      <c r="AC17" s="195" t="str">
        <f t="shared" si="18"/>
        <v>8 </v>
      </c>
      <c r="AD17" s="195">
        <f t="shared" si="19"/>
        <v>1</v>
      </c>
      <c r="AF17" s="195" t="str">
        <f t="shared" si="20"/>
        <v>13</v>
      </c>
      <c r="AG17" s="195" t="str">
        <f t="shared" si="21"/>
        <v>15</v>
      </c>
      <c r="AH17" s="195">
        <f t="shared" si="22"/>
        <v>5</v>
      </c>
      <c r="AJ17" s="195">
        <f t="shared" si="23"/>
      </c>
      <c r="AK17" s="195">
        <f t="shared" si="24"/>
      </c>
      <c r="AL17" s="195">
        <f t="shared" si="25"/>
      </c>
      <c r="AN17" s="195">
        <f t="shared" si="26"/>
        <v>16</v>
      </c>
      <c r="AP17" s="196">
        <f t="shared" si="27"/>
        <v>2</v>
      </c>
    </row>
    <row r="18" spans="1:42" ht="11.25">
      <c r="A18" s="209" t="s">
        <v>78</v>
      </c>
      <c r="B18" s="206" t="str">
        <f>REPT(F15,1)</f>
        <v>Ask Frellesvig</v>
      </c>
      <c r="C18" s="206" t="s">
        <v>29</v>
      </c>
      <c r="D18" s="206" t="str">
        <f>REPT(F16,1)</f>
        <v>Rasmus Krog Pedersen</v>
      </c>
      <c r="E18" s="143" t="s">
        <v>334</v>
      </c>
      <c r="F18" s="206" t="str">
        <f t="shared" si="0"/>
        <v>Rasmus Krog Pedersen</v>
      </c>
      <c r="G18" s="205"/>
      <c r="H18" s="206" t="str">
        <f t="shared" si="1"/>
        <v>Ask Frellesvig</v>
      </c>
      <c r="I18" s="195">
        <f t="shared" si="2"/>
        <v>15</v>
      </c>
      <c r="J18" s="195">
        <f t="shared" si="3"/>
        <v>3</v>
      </c>
      <c r="K18" s="195">
        <f t="shared" si="4"/>
        <v>8</v>
      </c>
      <c r="L18" s="195">
        <f t="shared" si="5"/>
        <v>13</v>
      </c>
      <c r="M18" s="195" t="e">
        <f t="shared" si="6"/>
        <v>#VALUE!</v>
      </c>
      <c r="N18" s="195" t="e">
        <f t="shared" si="7"/>
        <v>#VALUE!</v>
      </c>
      <c r="O18" s="195">
        <f t="shared" si="8"/>
        <v>6</v>
      </c>
      <c r="P18" s="195">
        <f t="shared" si="9"/>
        <v>11</v>
      </c>
      <c r="Q18" s="195" t="e">
        <f t="shared" si="9"/>
        <v>#VALUE!</v>
      </c>
      <c r="R18" s="195" t="e">
        <f t="shared" si="9"/>
        <v>#VALUE!</v>
      </c>
      <c r="S18" s="195">
        <f t="shared" si="10"/>
        <v>3</v>
      </c>
      <c r="T18" s="195" t="str">
        <f t="shared" si="11"/>
        <v>14</v>
      </c>
      <c r="U18" s="195" t="str">
        <f t="shared" si="12"/>
        <v>16</v>
      </c>
      <c r="V18" s="195">
        <f t="shared" si="28"/>
        <v>5</v>
      </c>
      <c r="W18" s="196"/>
      <c r="X18" s="195" t="str">
        <f t="shared" si="14"/>
        <v>8</v>
      </c>
      <c r="Y18" s="195" t="str">
        <f t="shared" si="15"/>
        <v>11</v>
      </c>
      <c r="Z18" s="195">
        <f t="shared" si="16"/>
        <v>5</v>
      </c>
      <c r="AA18" s="196"/>
      <c r="AB18" s="195" t="str">
        <f t="shared" si="17"/>
        <v>6</v>
      </c>
      <c r="AC18" s="195" t="str">
        <f t="shared" si="18"/>
        <v>11</v>
      </c>
      <c r="AD18" s="195">
        <f t="shared" si="19"/>
        <v>5</v>
      </c>
      <c r="AF18" s="195">
        <f t="shared" si="20"/>
      </c>
      <c r="AG18" s="195">
        <f t="shared" si="21"/>
      </c>
      <c r="AH18" s="195">
        <f t="shared" si="22"/>
      </c>
      <c r="AJ18" s="195">
        <f t="shared" si="23"/>
      </c>
      <c r="AK18" s="195">
        <f t="shared" si="24"/>
      </c>
      <c r="AL18" s="195">
        <f t="shared" si="25"/>
      </c>
      <c r="AN18" s="195">
        <f t="shared" si="26"/>
        <v>15</v>
      </c>
      <c r="AP18" s="196">
        <f t="shared" si="27"/>
        <v>2</v>
      </c>
    </row>
    <row r="19" spans="1:42" ht="11.25">
      <c r="A19" s="209" t="s">
        <v>79</v>
      </c>
      <c r="B19" s="206" t="str">
        <f>REPT(F17,1)</f>
        <v>Torben Vogt</v>
      </c>
      <c r="C19" s="206" t="s">
        <v>29</v>
      </c>
      <c r="D19" s="206" t="str">
        <f>REPT(F18,1)</f>
        <v>Rasmus Krog Pedersen</v>
      </c>
      <c r="E19" s="143" t="s">
        <v>350</v>
      </c>
      <c r="F19" s="206" t="str">
        <f t="shared" si="0"/>
        <v>Rasmus Krog Pedersen</v>
      </c>
      <c r="G19" s="205"/>
      <c r="H19" s="206" t="str">
        <f t="shared" si="1"/>
        <v>Torben Vogt</v>
      </c>
      <c r="I19" s="195">
        <f t="shared" si="2"/>
        <v>20</v>
      </c>
      <c r="J19" s="195">
        <f t="shared" si="3"/>
        <v>3</v>
      </c>
      <c r="K19" s="195">
        <f t="shared" si="4"/>
        <v>7</v>
      </c>
      <c r="L19" s="195">
        <f t="shared" si="5"/>
        <v>13</v>
      </c>
      <c r="M19" s="195">
        <f t="shared" si="6"/>
        <v>18</v>
      </c>
      <c r="N19" s="195" t="e">
        <f t="shared" si="7"/>
        <v>#VALUE!</v>
      </c>
      <c r="O19" s="195">
        <f t="shared" si="8"/>
        <v>5</v>
      </c>
      <c r="P19" s="195">
        <f t="shared" si="9"/>
        <v>10</v>
      </c>
      <c r="Q19" s="195">
        <f t="shared" si="9"/>
        <v>16</v>
      </c>
      <c r="R19" s="195" t="e">
        <f t="shared" si="9"/>
        <v>#VALUE!</v>
      </c>
      <c r="S19" s="195">
        <f t="shared" si="10"/>
        <v>4</v>
      </c>
      <c r="T19" s="195" t="str">
        <f t="shared" si="11"/>
        <v>11</v>
      </c>
      <c r="U19" s="195" t="str">
        <f t="shared" si="12"/>
        <v>6 </v>
      </c>
      <c r="V19" s="195">
        <f t="shared" si="28"/>
        <v>1</v>
      </c>
      <c r="W19" s="196"/>
      <c r="X19" s="195" t="str">
        <f t="shared" si="14"/>
        <v>9</v>
      </c>
      <c r="Y19" s="195" t="str">
        <f t="shared" si="15"/>
        <v>11</v>
      </c>
      <c r="Z19" s="195">
        <f t="shared" si="16"/>
        <v>5</v>
      </c>
      <c r="AA19" s="196"/>
      <c r="AB19" s="195" t="str">
        <f t="shared" si="17"/>
        <v>12</v>
      </c>
      <c r="AC19" s="195" t="str">
        <f t="shared" si="18"/>
        <v>14</v>
      </c>
      <c r="AD19" s="195">
        <f t="shared" si="19"/>
        <v>5</v>
      </c>
      <c r="AF19" s="195" t="str">
        <f t="shared" si="20"/>
        <v>6</v>
      </c>
      <c r="AG19" s="195" t="str">
        <f t="shared" si="21"/>
        <v>11</v>
      </c>
      <c r="AH19" s="195">
        <f t="shared" si="22"/>
        <v>5</v>
      </c>
      <c r="AJ19" s="195">
        <f t="shared" si="23"/>
      </c>
      <c r="AK19" s="195">
        <f t="shared" si="24"/>
      </c>
      <c r="AL19" s="195">
        <f t="shared" si="25"/>
      </c>
      <c r="AN19" s="195">
        <f t="shared" si="26"/>
        <v>16</v>
      </c>
      <c r="AP19" s="196">
        <f t="shared" si="27"/>
        <v>2</v>
      </c>
    </row>
    <row r="20" spans="1:42" ht="11.25">
      <c r="A20" s="209" t="s">
        <v>80</v>
      </c>
      <c r="B20" s="206" t="str">
        <f>REPT(H17,1)</f>
        <v>Simon Wager</v>
      </c>
      <c r="C20" s="206" t="s">
        <v>29</v>
      </c>
      <c r="D20" s="206" t="str">
        <f>REPT(H18,1)</f>
        <v>Ask Frellesvig</v>
      </c>
      <c r="E20" s="143" t="s">
        <v>346</v>
      </c>
      <c r="F20" s="206" t="str">
        <f t="shared" si="0"/>
        <v>Ask Frellesvig</v>
      </c>
      <c r="G20" s="205"/>
      <c r="H20" s="206" t="str">
        <f t="shared" si="1"/>
        <v>Simon Wager</v>
      </c>
      <c r="I20" s="195">
        <f t="shared" si="2"/>
        <v>15</v>
      </c>
      <c r="J20" s="195">
        <f t="shared" si="3"/>
        <v>2</v>
      </c>
      <c r="K20" s="195">
        <f t="shared" si="4"/>
        <v>8</v>
      </c>
      <c r="L20" s="195">
        <f t="shared" si="5"/>
        <v>13</v>
      </c>
      <c r="M20" s="195" t="e">
        <f t="shared" si="6"/>
        <v>#VALUE!</v>
      </c>
      <c r="N20" s="195" t="e">
        <f t="shared" si="7"/>
        <v>#VALUE!</v>
      </c>
      <c r="O20" s="195">
        <f t="shared" si="8"/>
        <v>5</v>
      </c>
      <c r="P20" s="195">
        <f t="shared" si="9"/>
        <v>11</v>
      </c>
      <c r="Q20" s="195" t="e">
        <f t="shared" si="9"/>
        <v>#VALUE!</v>
      </c>
      <c r="R20" s="195" t="e">
        <f t="shared" si="9"/>
        <v>#VALUE!</v>
      </c>
      <c r="S20" s="195">
        <f t="shared" si="10"/>
        <v>3</v>
      </c>
      <c r="T20" s="195" t="str">
        <f t="shared" si="11"/>
        <v>5</v>
      </c>
      <c r="U20" s="195" t="str">
        <f t="shared" si="12"/>
        <v>11</v>
      </c>
      <c r="V20" s="195">
        <f t="shared" si="28"/>
        <v>5</v>
      </c>
      <c r="W20" s="196"/>
      <c r="X20" s="195" t="str">
        <f t="shared" si="14"/>
        <v>14</v>
      </c>
      <c r="Y20" s="195" t="str">
        <f t="shared" si="15"/>
        <v>16</v>
      </c>
      <c r="Z20" s="195">
        <f t="shared" si="16"/>
        <v>5</v>
      </c>
      <c r="AA20" s="196"/>
      <c r="AB20" s="195" t="str">
        <f t="shared" si="17"/>
        <v>3</v>
      </c>
      <c r="AC20" s="195" t="str">
        <f t="shared" si="18"/>
        <v>11</v>
      </c>
      <c r="AD20" s="195">
        <f t="shared" si="19"/>
        <v>5</v>
      </c>
      <c r="AF20" s="195">
        <f t="shared" si="20"/>
      </c>
      <c r="AG20" s="195">
        <f t="shared" si="21"/>
      </c>
      <c r="AH20" s="195">
        <f t="shared" si="22"/>
      </c>
      <c r="AJ20" s="195">
        <f t="shared" si="23"/>
      </c>
      <c r="AK20" s="195">
        <f t="shared" si="24"/>
      </c>
      <c r="AL20" s="195">
        <f t="shared" si="25"/>
      </c>
      <c r="AN20" s="195">
        <f t="shared" si="26"/>
        <v>15</v>
      </c>
      <c r="AP20" s="196">
        <f t="shared" si="27"/>
        <v>2</v>
      </c>
    </row>
    <row r="21" spans="1:42" ht="11.25">
      <c r="A21" s="209" t="s">
        <v>81</v>
      </c>
      <c r="B21" s="206" t="str">
        <f>REPT(H13,1)</f>
        <v>Lars Sletten</v>
      </c>
      <c r="C21" s="206" t="s">
        <v>29</v>
      </c>
      <c r="D21" s="206" t="str">
        <f>REPT(H14,1)</f>
        <v>Jens Løppenthein</v>
      </c>
      <c r="E21" s="143" t="s">
        <v>333</v>
      </c>
      <c r="F21" s="206" t="str">
        <f>IF(S21&lt;2,TOM,IF($AP21=1,B21,D21))</f>
        <v>Jens Løppenthein</v>
      </c>
      <c r="G21" s="205"/>
      <c r="H21" s="206" t="str">
        <f>IF(S21&lt;2,TOM,IF($AP21=1,D21,B21))</f>
        <v>Lars Sletten</v>
      </c>
      <c r="I21" s="195">
        <f aca="true" t="shared" si="29" ref="I21:I36">LEN(E21)</f>
        <v>19</v>
      </c>
      <c r="J21" s="195">
        <f aca="true" t="shared" si="30" ref="J21:J36">FIND("/",$E21)</f>
        <v>2</v>
      </c>
      <c r="K21" s="195">
        <f aca="true" t="shared" si="31" ref="K21:K36">FIND("/",$E21,($J21+1))</f>
        <v>8</v>
      </c>
      <c r="L21" s="195">
        <f aca="true" t="shared" si="32" ref="L21:L36">FIND("/",$E21,($K21+1))</f>
        <v>12</v>
      </c>
      <c r="M21" s="195">
        <f aca="true" t="shared" si="33" ref="M21:M36">FIND("/",$E21,($L21+1))</f>
        <v>17</v>
      </c>
      <c r="N21" s="195" t="e">
        <f aca="true" t="shared" si="34" ref="N21:N36">FIND("/",$E21,($M21+1))</f>
        <v>#VALUE!</v>
      </c>
      <c r="O21" s="195">
        <f aca="true" t="shared" si="35" ref="O21:O36">FIND(" ",$E21)</f>
        <v>5</v>
      </c>
      <c r="P21" s="195">
        <f aca="true" t="shared" si="36" ref="P21:R36">FIND(" ",$E21,O21+1)</f>
        <v>10</v>
      </c>
      <c r="Q21" s="195">
        <f t="shared" si="36"/>
        <v>15</v>
      </c>
      <c r="R21" s="195" t="e">
        <f t="shared" si="36"/>
        <v>#VALUE!</v>
      </c>
      <c r="S21" s="195">
        <f aca="true" t="shared" si="37" ref="S21:S36">COUNT(J21:N21)</f>
        <v>4</v>
      </c>
      <c r="T21" s="195" t="str">
        <f aca="true" t="shared" si="38" ref="T21:T36">MID($E21,1,J21-1)</f>
        <v>5</v>
      </c>
      <c r="U21" s="195" t="str">
        <f aca="true" t="shared" si="39" ref="U21:U36">MID($E21,J21+1,2)</f>
        <v>11</v>
      </c>
      <c r="V21" s="195">
        <f t="shared" si="28"/>
        <v>5</v>
      </c>
      <c r="W21" s="196"/>
      <c r="X21" s="195" t="str">
        <f aca="true" t="shared" si="40" ref="X21:X36">MID($E21,O21+1,K21-O21-1)</f>
        <v>11</v>
      </c>
      <c r="Y21" s="195" t="str">
        <f aca="true" t="shared" si="41" ref="Y21:Y36">MID($E21,K21+1,2)</f>
        <v>8 </v>
      </c>
      <c r="Z21" s="195">
        <f aca="true" t="shared" si="42" ref="Z21:Z36">IF(VALUE(X21)&gt;VALUE(Y21),1,5)</f>
        <v>1</v>
      </c>
      <c r="AA21" s="196"/>
      <c r="AB21" s="195" t="str">
        <f aca="true" t="shared" si="43" ref="AB21:AB36">MID($E21,P21+1,L21-P21-1)</f>
        <v>6</v>
      </c>
      <c r="AC21" s="195" t="str">
        <f aca="true" t="shared" si="44" ref="AC21:AC36">MID($E21,L21+1,2)</f>
        <v>11</v>
      </c>
      <c r="AD21" s="195">
        <f aca="true" t="shared" si="45" ref="AD21:AD36">IF(VALUE(AB21)&gt;VALUE(AC21),1,5)</f>
        <v>5</v>
      </c>
      <c r="AF21" s="195" t="str">
        <f aca="true" t="shared" si="46" ref="AF21:AF36">IF(S21=3,"",MID($E21,Q21+1,M21-Q21-1))</f>
        <v>7</v>
      </c>
      <c r="AG21" s="195" t="str">
        <f aca="true" t="shared" si="47" ref="AG21:AG36">IF(S21=3,"",MID($E21,M21+1,2))</f>
        <v>11</v>
      </c>
      <c r="AH21" s="195">
        <f aca="true" t="shared" si="48" ref="AH21:AH36">IF(AF21="","",IF(VALUE(AF21)&gt;VALUE(AG21),1,5))</f>
        <v>5</v>
      </c>
      <c r="AJ21" s="195">
        <f aca="true" t="shared" si="49" ref="AJ21:AJ36">IF(S21&lt;5,"",MID($E21,R21+1,N21-R21-1))</f>
      </c>
      <c r="AK21" s="195">
        <f aca="true" t="shared" si="50" ref="AK21:AK36">IF(S21&lt;5,"",MID($E21,N21+1,2))</f>
      </c>
      <c r="AL21" s="195">
        <f aca="true" t="shared" si="51" ref="AL21:AL36">IF(AJ21="","",IF(VALUE(AJ21)&gt;VALUE(AK21),1,5))</f>
      </c>
      <c r="AN21" s="195">
        <f aca="true" t="shared" si="52" ref="AN21:AN36">SUM(V21,Z21,AD21,AH21,AL21)</f>
        <v>16</v>
      </c>
      <c r="AP21" s="196">
        <f aca="true" t="shared" si="53" ref="AP21:AP36">IF(AN21&lt;1,0,IF(AN21&lt;14,1,2))</f>
        <v>2</v>
      </c>
    </row>
    <row r="22" spans="1:42" ht="11.25">
      <c r="A22" s="209" t="s">
        <v>82</v>
      </c>
      <c r="B22" s="206" t="str">
        <f>REPT(H15,1)</f>
        <v>Jacob Madsen</v>
      </c>
      <c r="C22" s="206" t="s">
        <v>29</v>
      </c>
      <c r="D22" s="206" t="str">
        <f>REPT(H16,1)</f>
        <v>Flemming Petersen</v>
      </c>
      <c r="E22" s="143" t="s">
        <v>337</v>
      </c>
      <c r="F22" s="206" t="str">
        <f>IF(S22&lt;2,TOM,IF($AP22=1,B22,D22))</f>
        <v>Flemming Petersen</v>
      </c>
      <c r="G22" s="205"/>
      <c r="H22" s="206" t="str">
        <f>IF(S22&lt;2,TOM,IF($AP22=1,D22,B22))</f>
        <v>Jacob Madsen</v>
      </c>
      <c r="I22" s="195">
        <f t="shared" si="29"/>
        <v>15</v>
      </c>
      <c r="J22" s="195">
        <f t="shared" si="30"/>
        <v>2</v>
      </c>
      <c r="K22" s="195">
        <f t="shared" si="31"/>
        <v>7</v>
      </c>
      <c r="L22" s="195">
        <f t="shared" si="32"/>
        <v>13</v>
      </c>
      <c r="M22" s="195" t="e">
        <f t="shared" si="33"/>
        <v>#VALUE!</v>
      </c>
      <c r="N22" s="195" t="e">
        <f t="shared" si="34"/>
        <v>#VALUE!</v>
      </c>
      <c r="O22" s="195">
        <f t="shared" si="35"/>
        <v>5</v>
      </c>
      <c r="P22" s="195">
        <f t="shared" si="36"/>
        <v>10</v>
      </c>
      <c r="Q22" s="195" t="e">
        <f t="shared" si="36"/>
        <v>#VALUE!</v>
      </c>
      <c r="R22" s="195" t="e">
        <f t="shared" si="36"/>
        <v>#VALUE!</v>
      </c>
      <c r="S22" s="195">
        <f t="shared" si="37"/>
        <v>3</v>
      </c>
      <c r="T22" s="195" t="str">
        <f t="shared" si="38"/>
        <v>8</v>
      </c>
      <c r="U22" s="195" t="str">
        <f t="shared" si="39"/>
        <v>11</v>
      </c>
      <c r="V22" s="195">
        <f t="shared" si="28"/>
        <v>5</v>
      </c>
      <c r="W22" s="196"/>
      <c r="X22" s="195" t="str">
        <f t="shared" si="40"/>
        <v>8</v>
      </c>
      <c r="Y22" s="195" t="str">
        <f t="shared" si="41"/>
        <v>11</v>
      </c>
      <c r="Z22" s="195">
        <f t="shared" si="42"/>
        <v>5</v>
      </c>
      <c r="AA22" s="196"/>
      <c r="AB22" s="195" t="str">
        <f t="shared" si="43"/>
        <v>11</v>
      </c>
      <c r="AC22" s="195" t="str">
        <f t="shared" si="44"/>
        <v>13</v>
      </c>
      <c r="AD22" s="195">
        <f t="shared" si="45"/>
        <v>5</v>
      </c>
      <c r="AF22" s="195">
        <f t="shared" si="46"/>
      </c>
      <c r="AG22" s="195">
        <f t="shared" si="47"/>
      </c>
      <c r="AH22" s="195">
        <f t="shared" si="48"/>
      </c>
      <c r="AJ22" s="195">
        <f t="shared" si="49"/>
      </c>
      <c r="AK22" s="195">
        <f t="shared" si="50"/>
      </c>
      <c r="AL22" s="195">
        <f t="shared" si="51"/>
      </c>
      <c r="AN22" s="195">
        <f t="shared" si="52"/>
        <v>15</v>
      </c>
      <c r="AP22" s="196">
        <f t="shared" si="53"/>
        <v>2</v>
      </c>
    </row>
    <row r="23" spans="1:42" ht="11.25">
      <c r="A23" s="209" t="s">
        <v>83</v>
      </c>
      <c r="B23" s="206" t="str">
        <f>REPT(F21,1)</f>
        <v>Jens Løppenthein</v>
      </c>
      <c r="C23" s="206" t="s">
        <v>29</v>
      </c>
      <c r="D23" s="206" t="str">
        <f>REPT(F22,1)</f>
        <v>Flemming Petersen</v>
      </c>
      <c r="E23" s="143" t="s">
        <v>360</v>
      </c>
      <c r="F23" s="206" t="str">
        <f>IF(S23&lt;2,TOM,IF($AP23=1,B23,D23))</f>
        <v>Flemming Petersen</v>
      </c>
      <c r="G23" s="205"/>
      <c r="H23" s="206" t="str">
        <f>IF(S23&lt;2,TOM,IF($AP23=1,D23,B23))</f>
        <v>Jens Løppenthein</v>
      </c>
      <c r="I23" s="195">
        <f t="shared" si="29"/>
        <v>15</v>
      </c>
      <c r="J23" s="195">
        <f t="shared" si="30"/>
        <v>2</v>
      </c>
      <c r="K23" s="195">
        <f t="shared" si="31"/>
        <v>8</v>
      </c>
      <c r="L23" s="195">
        <f t="shared" si="32"/>
        <v>13</v>
      </c>
      <c r="M23" s="195" t="e">
        <f t="shared" si="33"/>
        <v>#VALUE!</v>
      </c>
      <c r="N23" s="195" t="e">
        <f t="shared" si="34"/>
        <v>#VALUE!</v>
      </c>
      <c r="O23" s="195">
        <f t="shared" si="35"/>
        <v>5</v>
      </c>
      <c r="P23" s="195">
        <f t="shared" si="36"/>
        <v>11</v>
      </c>
      <c r="Q23" s="195" t="e">
        <f t="shared" si="36"/>
        <v>#VALUE!</v>
      </c>
      <c r="R23" s="195" t="e">
        <f t="shared" si="36"/>
        <v>#VALUE!</v>
      </c>
      <c r="S23" s="195">
        <f t="shared" si="37"/>
        <v>3</v>
      </c>
      <c r="T23" s="195" t="str">
        <f t="shared" si="38"/>
        <v>3</v>
      </c>
      <c r="U23" s="195" t="str">
        <f t="shared" si="39"/>
        <v>11</v>
      </c>
      <c r="V23" s="195">
        <f t="shared" si="28"/>
        <v>5</v>
      </c>
      <c r="W23" s="196"/>
      <c r="X23" s="195" t="str">
        <f t="shared" si="40"/>
        <v>10</v>
      </c>
      <c r="Y23" s="195" t="str">
        <f t="shared" si="41"/>
        <v>12</v>
      </c>
      <c r="Z23" s="195">
        <f t="shared" si="42"/>
        <v>5</v>
      </c>
      <c r="AA23" s="196"/>
      <c r="AB23" s="195" t="str">
        <f t="shared" si="43"/>
        <v>6</v>
      </c>
      <c r="AC23" s="195" t="str">
        <f t="shared" si="44"/>
        <v>11</v>
      </c>
      <c r="AD23" s="195">
        <f t="shared" si="45"/>
        <v>5</v>
      </c>
      <c r="AF23" s="195">
        <f t="shared" si="46"/>
      </c>
      <c r="AG23" s="195">
        <f t="shared" si="47"/>
      </c>
      <c r="AH23" s="195">
        <f t="shared" si="48"/>
      </c>
      <c r="AJ23" s="195">
        <f t="shared" si="49"/>
      </c>
      <c r="AK23" s="195">
        <f t="shared" si="50"/>
      </c>
      <c r="AL23" s="195">
        <f t="shared" si="51"/>
      </c>
      <c r="AN23" s="195">
        <f t="shared" si="52"/>
        <v>15</v>
      </c>
      <c r="AP23" s="196">
        <f t="shared" si="53"/>
        <v>2</v>
      </c>
    </row>
    <row r="24" spans="1:42" ht="11.25">
      <c r="A24" s="209" t="s">
        <v>84</v>
      </c>
      <c r="B24" s="206" t="str">
        <f>REPT(H21,1)</f>
        <v>Lars Sletten</v>
      </c>
      <c r="C24" s="206" t="s">
        <v>29</v>
      </c>
      <c r="D24" s="206" t="str">
        <f>REPT(H22,1)</f>
        <v>Jacob Madsen</v>
      </c>
      <c r="E24" s="143" t="s">
        <v>357</v>
      </c>
      <c r="F24" s="206" t="str">
        <f>IF(S24&lt;2,TOM,IF($AP24=1,B24,D24))</f>
        <v>Jacob Madsen</v>
      </c>
      <c r="G24" s="205"/>
      <c r="H24" s="206" t="str">
        <f>IF(S24&lt;2,TOM,IF($AP24=1,D24,B24))</f>
        <v>Lars Sletten</v>
      </c>
      <c r="I24" s="195">
        <f t="shared" si="29"/>
        <v>24</v>
      </c>
      <c r="J24" s="195">
        <f t="shared" si="30"/>
        <v>2</v>
      </c>
      <c r="K24" s="195">
        <f t="shared" si="31"/>
        <v>7</v>
      </c>
      <c r="L24" s="195">
        <f t="shared" si="32"/>
        <v>13</v>
      </c>
      <c r="M24" s="195">
        <f t="shared" si="33"/>
        <v>18</v>
      </c>
      <c r="N24" s="195">
        <f t="shared" si="34"/>
        <v>22</v>
      </c>
      <c r="O24" s="195">
        <f t="shared" si="35"/>
        <v>5</v>
      </c>
      <c r="P24" s="195">
        <f t="shared" si="36"/>
        <v>10</v>
      </c>
      <c r="Q24" s="195">
        <f t="shared" si="36"/>
        <v>15</v>
      </c>
      <c r="R24" s="195">
        <f t="shared" si="36"/>
        <v>20</v>
      </c>
      <c r="S24" s="195">
        <f t="shared" si="37"/>
        <v>5</v>
      </c>
      <c r="T24" s="195" t="str">
        <f t="shared" si="38"/>
        <v>8</v>
      </c>
      <c r="U24" s="195" t="str">
        <f t="shared" si="39"/>
        <v>11</v>
      </c>
      <c r="V24" s="195">
        <f t="shared" si="28"/>
        <v>5</v>
      </c>
      <c r="W24" s="196"/>
      <c r="X24" s="195" t="str">
        <f t="shared" si="40"/>
        <v>9</v>
      </c>
      <c r="Y24" s="195" t="str">
        <f t="shared" si="41"/>
        <v>11</v>
      </c>
      <c r="Z24" s="195">
        <f t="shared" si="42"/>
        <v>5</v>
      </c>
      <c r="AA24" s="196"/>
      <c r="AB24" s="195" t="str">
        <f t="shared" si="43"/>
        <v>11</v>
      </c>
      <c r="AC24" s="195" t="str">
        <f t="shared" si="44"/>
        <v>6 </v>
      </c>
      <c r="AD24" s="195">
        <f t="shared" si="45"/>
        <v>1</v>
      </c>
      <c r="AF24" s="195" t="str">
        <f t="shared" si="46"/>
        <v>11</v>
      </c>
      <c r="AG24" s="195" t="str">
        <f t="shared" si="47"/>
        <v>7 </v>
      </c>
      <c r="AH24" s="195">
        <f t="shared" si="48"/>
        <v>1</v>
      </c>
      <c r="AJ24" s="195" t="str">
        <f t="shared" si="49"/>
        <v>5</v>
      </c>
      <c r="AK24" s="195" t="str">
        <f t="shared" si="50"/>
        <v>11</v>
      </c>
      <c r="AL24" s="195">
        <f t="shared" si="51"/>
        <v>5</v>
      </c>
      <c r="AN24" s="195">
        <f t="shared" si="52"/>
        <v>17</v>
      </c>
      <c r="AP24" s="196">
        <f t="shared" si="53"/>
        <v>2</v>
      </c>
    </row>
    <row r="25" spans="1:42" ht="11.25">
      <c r="A25" s="209" t="s">
        <v>85</v>
      </c>
      <c r="B25" s="206" t="str">
        <f>REPT(H5,1)</f>
        <v>Bye</v>
      </c>
      <c r="C25" s="206" t="s">
        <v>29</v>
      </c>
      <c r="D25" s="206" t="str">
        <f>REPT(H6,1)</f>
        <v>Bye</v>
      </c>
      <c r="E25" s="143" t="s">
        <v>32</v>
      </c>
      <c r="F25" s="206" t="e">
        <f aca="true" t="shared" si="54" ref="F25:F36">IF(S25&lt;2,TOM,IF($AP25=1,B25,D25))</f>
        <v>#REF!</v>
      </c>
      <c r="G25" s="205"/>
      <c r="H25" s="206" t="e">
        <f aca="true" t="shared" si="55" ref="H25:H36">IF(S25&lt;2,TOM,IF($AP25=1,D25,B25))</f>
        <v>#REF!</v>
      </c>
      <c r="I25" s="195">
        <f t="shared" si="29"/>
        <v>18</v>
      </c>
      <c r="J25" s="195">
        <f t="shared" si="30"/>
        <v>8</v>
      </c>
      <c r="K25" s="195" t="e">
        <f t="shared" si="31"/>
        <v>#VALUE!</v>
      </c>
      <c r="L25" s="195" t="e">
        <f t="shared" si="32"/>
        <v>#VALUE!</v>
      </c>
      <c r="M25" s="195" t="e">
        <f t="shared" si="33"/>
        <v>#VALUE!</v>
      </c>
      <c r="N25" s="195" t="e">
        <f t="shared" si="34"/>
        <v>#VALUE!</v>
      </c>
      <c r="O25" s="195">
        <f t="shared" si="35"/>
        <v>5</v>
      </c>
      <c r="P25" s="195">
        <f t="shared" si="36"/>
        <v>7</v>
      </c>
      <c r="Q25" s="195">
        <f t="shared" si="36"/>
        <v>9</v>
      </c>
      <c r="R25" s="195">
        <f t="shared" si="36"/>
        <v>13</v>
      </c>
      <c r="S25" s="195">
        <f t="shared" si="37"/>
        <v>1</v>
      </c>
      <c r="T25" s="195" t="str">
        <f t="shared" si="38"/>
        <v>Bane ? </v>
      </c>
      <c r="U25" s="195" t="str">
        <f t="shared" si="39"/>
        <v> K</v>
      </c>
      <c r="V25" s="195" t="e">
        <f t="shared" si="28"/>
        <v>#VALUE!</v>
      </c>
      <c r="W25" s="196"/>
      <c r="X25" s="195" t="e">
        <f t="shared" si="40"/>
        <v>#VALUE!</v>
      </c>
      <c r="Y25" s="195" t="e">
        <f t="shared" si="41"/>
        <v>#VALUE!</v>
      </c>
      <c r="Z25" s="195" t="e">
        <f t="shared" si="42"/>
        <v>#VALUE!</v>
      </c>
      <c r="AA25" s="196"/>
      <c r="AB25" s="195" t="e">
        <f t="shared" si="43"/>
        <v>#VALUE!</v>
      </c>
      <c r="AC25" s="195" t="e">
        <f t="shared" si="44"/>
        <v>#VALUE!</v>
      </c>
      <c r="AD25" s="195" t="e">
        <f t="shared" si="45"/>
        <v>#VALUE!</v>
      </c>
      <c r="AF25" s="195" t="e">
        <f t="shared" si="46"/>
        <v>#VALUE!</v>
      </c>
      <c r="AG25" s="195" t="e">
        <f t="shared" si="47"/>
        <v>#VALUE!</v>
      </c>
      <c r="AH25" s="195" t="e">
        <f t="shared" si="48"/>
        <v>#VALUE!</v>
      </c>
      <c r="AJ25" s="195">
        <f t="shared" si="49"/>
      </c>
      <c r="AK25" s="195">
        <f t="shared" si="50"/>
      </c>
      <c r="AL25" s="195">
        <f t="shared" si="51"/>
      </c>
      <c r="AN25" s="195" t="e">
        <f t="shared" si="52"/>
        <v>#VALUE!</v>
      </c>
      <c r="AP25" s="196" t="e">
        <f t="shared" si="53"/>
        <v>#VALUE!</v>
      </c>
    </row>
    <row r="26" spans="1:42" ht="11.25">
      <c r="A26" s="209" t="s">
        <v>86</v>
      </c>
      <c r="B26" s="206" t="str">
        <f>REPT(H7,1)</f>
        <v>Bye</v>
      </c>
      <c r="C26" s="206" t="s">
        <v>29</v>
      </c>
      <c r="D26" s="206" t="str">
        <f>REPT(H8,1)</f>
        <v>Bye</v>
      </c>
      <c r="E26" s="143" t="s">
        <v>32</v>
      </c>
      <c r="F26" s="206" t="e">
        <f t="shared" si="54"/>
        <v>#REF!</v>
      </c>
      <c r="G26" s="205"/>
      <c r="H26" s="206" t="e">
        <f t="shared" si="55"/>
        <v>#REF!</v>
      </c>
      <c r="I26" s="195">
        <f t="shared" si="29"/>
        <v>18</v>
      </c>
      <c r="J26" s="195">
        <f t="shared" si="30"/>
        <v>8</v>
      </c>
      <c r="K26" s="195" t="e">
        <f t="shared" si="31"/>
        <v>#VALUE!</v>
      </c>
      <c r="L26" s="195" t="e">
        <f t="shared" si="32"/>
        <v>#VALUE!</v>
      </c>
      <c r="M26" s="195" t="e">
        <f t="shared" si="33"/>
        <v>#VALUE!</v>
      </c>
      <c r="N26" s="195" t="e">
        <f t="shared" si="34"/>
        <v>#VALUE!</v>
      </c>
      <c r="O26" s="195">
        <f t="shared" si="35"/>
        <v>5</v>
      </c>
      <c r="P26" s="195">
        <f t="shared" si="36"/>
        <v>7</v>
      </c>
      <c r="Q26" s="195">
        <f t="shared" si="36"/>
        <v>9</v>
      </c>
      <c r="R26" s="195">
        <f t="shared" si="36"/>
        <v>13</v>
      </c>
      <c r="S26" s="195">
        <f t="shared" si="37"/>
        <v>1</v>
      </c>
      <c r="T26" s="195" t="str">
        <f t="shared" si="38"/>
        <v>Bane ? </v>
      </c>
      <c r="U26" s="195" t="str">
        <f t="shared" si="39"/>
        <v> K</v>
      </c>
      <c r="V26" s="195" t="e">
        <f t="shared" si="28"/>
        <v>#VALUE!</v>
      </c>
      <c r="W26" s="196"/>
      <c r="X26" s="195" t="e">
        <f t="shared" si="40"/>
        <v>#VALUE!</v>
      </c>
      <c r="Y26" s="195" t="e">
        <f t="shared" si="41"/>
        <v>#VALUE!</v>
      </c>
      <c r="Z26" s="195" t="e">
        <f t="shared" si="42"/>
        <v>#VALUE!</v>
      </c>
      <c r="AA26" s="196"/>
      <c r="AB26" s="195" t="e">
        <f t="shared" si="43"/>
        <v>#VALUE!</v>
      </c>
      <c r="AC26" s="195" t="e">
        <f t="shared" si="44"/>
        <v>#VALUE!</v>
      </c>
      <c r="AD26" s="195" t="e">
        <f t="shared" si="45"/>
        <v>#VALUE!</v>
      </c>
      <c r="AF26" s="195" t="e">
        <f t="shared" si="46"/>
        <v>#VALUE!</v>
      </c>
      <c r="AG26" s="195" t="e">
        <f t="shared" si="47"/>
        <v>#VALUE!</v>
      </c>
      <c r="AH26" s="195" t="e">
        <f t="shared" si="48"/>
        <v>#VALUE!</v>
      </c>
      <c r="AJ26" s="195">
        <f t="shared" si="49"/>
      </c>
      <c r="AK26" s="195">
        <f t="shared" si="50"/>
      </c>
      <c r="AL26" s="195">
        <f t="shared" si="51"/>
      </c>
      <c r="AN26" s="195" t="e">
        <f t="shared" si="52"/>
        <v>#VALUE!</v>
      </c>
      <c r="AP26" s="196" t="e">
        <f t="shared" si="53"/>
        <v>#VALUE!</v>
      </c>
    </row>
    <row r="27" spans="1:42" ht="11.25">
      <c r="A27" s="209" t="s">
        <v>87</v>
      </c>
      <c r="B27" s="206" t="str">
        <f>REPT(H9,1)</f>
        <v>Bye</v>
      </c>
      <c r="C27" s="206" t="s">
        <v>29</v>
      </c>
      <c r="D27" s="206" t="str">
        <f>REPT(H10,1)</f>
        <v>Bye</v>
      </c>
      <c r="E27" s="143" t="s">
        <v>32</v>
      </c>
      <c r="F27" s="206" t="e">
        <f t="shared" si="54"/>
        <v>#REF!</v>
      </c>
      <c r="G27" s="205"/>
      <c r="H27" s="206" t="e">
        <f t="shared" si="55"/>
        <v>#REF!</v>
      </c>
      <c r="I27" s="195">
        <f t="shared" si="29"/>
        <v>18</v>
      </c>
      <c r="J27" s="195">
        <f t="shared" si="30"/>
        <v>8</v>
      </c>
      <c r="K27" s="195" t="e">
        <f t="shared" si="31"/>
        <v>#VALUE!</v>
      </c>
      <c r="L27" s="195" t="e">
        <f t="shared" si="32"/>
        <v>#VALUE!</v>
      </c>
      <c r="M27" s="195" t="e">
        <f t="shared" si="33"/>
        <v>#VALUE!</v>
      </c>
      <c r="N27" s="195" t="e">
        <f t="shared" si="34"/>
        <v>#VALUE!</v>
      </c>
      <c r="O27" s="195">
        <f t="shared" si="35"/>
        <v>5</v>
      </c>
      <c r="P27" s="195">
        <f t="shared" si="36"/>
        <v>7</v>
      </c>
      <c r="Q27" s="195">
        <f t="shared" si="36"/>
        <v>9</v>
      </c>
      <c r="R27" s="195">
        <f t="shared" si="36"/>
        <v>13</v>
      </c>
      <c r="S27" s="195">
        <f t="shared" si="37"/>
        <v>1</v>
      </c>
      <c r="T27" s="195" t="str">
        <f t="shared" si="38"/>
        <v>Bane ? </v>
      </c>
      <c r="U27" s="195" t="str">
        <f t="shared" si="39"/>
        <v> K</v>
      </c>
      <c r="V27" s="195" t="e">
        <f t="shared" si="28"/>
        <v>#VALUE!</v>
      </c>
      <c r="W27" s="196"/>
      <c r="X27" s="195" t="e">
        <f t="shared" si="40"/>
        <v>#VALUE!</v>
      </c>
      <c r="Y27" s="195" t="e">
        <f t="shared" si="41"/>
        <v>#VALUE!</v>
      </c>
      <c r="Z27" s="195" t="e">
        <f t="shared" si="42"/>
        <v>#VALUE!</v>
      </c>
      <c r="AA27" s="196"/>
      <c r="AB27" s="195" t="e">
        <f t="shared" si="43"/>
        <v>#VALUE!</v>
      </c>
      <c r="AC27" s="195" t="e">
        <f t="shared" si="44"/>
        <v>#VALUE!</v>
      </c>
      <c r="AD27" s="195" t="e">
        <f t="shared" si="45"/>
        <v>#VALUE!</v>
      </c>
      <c r="AF27" s="195" t="e">
        <f t="shared" si="46"/>
        <v>#VALUE!</v>
      </c>
      <c r="AG27" s="195" t="e">
        <f t="shared" si="47"/>
        <v>#VALUE!</v>
      </c>
      <c r="AH27" s="195" t="e">
        <f t="shared" si="48"/>
        <v>#VALUE!</v>
      </c>
      <c r="AJ27" s="195">
        <f t="shared" si="49"/>
      </c>
      <c r="AK27" s="195">
        <f t="shared" si="50"/>
      </c>
      <c r="AL27" s="195">
        <f t="shared" si="51"/>
      </c>
      <c r="AN27" s="195" t="e">
        <f t="shared" si="52"/>
        <v>#VALUE!</v>
      </c>
      <c r="AP27" s="196" t="e">
        <f t="shared" si="53"/>
        <v>#VALUE!</v>
      </c>
    </row>
    <row r="28" spans="1:42" ht="11.25">
      <c r="A28" s="209" t="s">
        <v>88</v>
      </c>
      <c r="B28" s="206" t="str">
        <f>REPT(H11,1)</f>
        <v>Bye</v>
      </c>
      <c r="C28" s="206" t="s">
        <v>29</v>
      </c>
      <c r="D28" s="206" t="str">
        <f>REPT(H12,1)</f>
        <v>Bye</v>
      </c>
      <c r="E28" s="143" t="s">
        <v>32</v>
      </c>
      <c r="F28" s="206" t="e">
        <f t="shared" si="54"/>
        <v>#REF!</v>
      </c>
      <c r="G28" s="205"/>
      <c r="H28" s="206" t="e">
        <f t="shared" si="55"/>
        <v>#REF!</v>
      </c>
      <c r="I28" s="195">
        <f t="shared" si="29"/>
        <v>18</v>
      </c>
      <c r="J28" s="195">
        <f t="shared" si="30"/>
        <v>8</v>
      </c>
      <c r="K28" s="195" t="e">
        <f t="shared" si="31"/>
        <v>#VALUE!</v>
      </c>
      <c r="L28" s="195" t="e">
        <f t="shared" si="32"/>
        <v>#VALUE!</v>
      </c>
      <c r="M28" s="195" t="e">
        <f t="shared" si="33"/>
        <v>#VALUE!</v>
      </c>
      <c r="N28" s="195" t="e">
        <f t="shared" si="34"/>
        <v>#VALUE!</v>
      </c>
      <c r="O28" s="195">
        <f t="shared" si="35"/>
        <v>5</v>
      </c>
      <c r="P28" s="195">
        <f t="shared" si="36"/>
        <v>7</v>
      </c>
      <c r="Q28" s="195">
        <f t="shared" si="36"/>
        <v>9</v>
      </c>
      <c r="R28" s="195">
        <f t="shared" si="36"/>
        <v>13</v>
      </c>
      <c r="S28" s="195">
        <f t="shared" si="37"/>
        <v>1</v>
      </c>
      <c r="T28" s="195" t="str">
        <f t="shared" si="38"/>
        <v>Bane ? </v>
      </c>
      <c r="U28" s="195" t="str">
        <f t="shared" si="39"/>
        <v> K</v>
      </c>
      <c r="V28" s="195" t="e">
        <f aca="true" t="shared" si="56" ref="V28:V36">IF(VALUE(T28)=VALUE(U28),-99,IF(VALUE(T28)&gt;VALUE(U28),1,5))</f>
        <v>#VALUE!</v>
      </c>
      <c r="W28" s="196"/>
      <c r="X28" s="195" t="e">
        <f t="shared" si="40"/>
        <v>#VALUE!</v>
      </c>
      <c r="Y28" s="195" t="e">
        <f t="shared" si="41"/>
        <v>#VALUE!</v>
      </c>
      <c r="Z28" s="195" t="e">
        <f t="shared" si="42"/>
        <v>#VALUE!</v>
      </c>
      <c r="AA28" s="196"/>
      <c r="AB28" s="195" t="e">
        <f t="shared" si="43"/>
        <v>#VALUE!</v>
      </c>
      <c r="AC28" s="195" t="e">
        <f t="shared" si="44"/>
        <v>#VALUE!</v>
      </c>
      <c r="AD28" s="195" t="e">
        <f t="shared" si="45"/>
        <v>#VALUE!</v>
      </c>
      <c r="AF28" s="195" t="e">
        <f t="shared" si="46"/>
        <v>#VALUE!</v>
      </c>
      <c r="AG28" s="195" t="e">
        <f t="shared" si="47"/>
        <v>#VALUE!</v>
      </c>
      <c r="AH28" s="195" t="e">
        <f t="shared" si="48"/>
        <v>#VALUE!</v>
      </c>
      <c r="AJ28" s="195">
        <f t="shared" si="49"/>
      </c>
      <c r="AK28" s="195">
        <f t="shared" si="50"/>
      </c>
      <c r="AL28" s="195">
        <f t="shared" si="51"/>
      </c>
      <c r="AN28" s="195" t="e">
        <f t="shared" si="52"/>
        <v>#VALUE!</v>
      </c>
      <c r="AP28" s="196" t="e">
        <f t="shared" si="53"/>
        <v>#VALUE!</v>
      </c>
    </row>
    <row r="29" spans="1:42" ht="11.25">
      <c r="A29" s="209" t="s">
        <v>89</v>
      </c>
      <c r="B29" s="206" t="e">
        <f>REPT(F25,1)</f>
        <v>#REF!</v>
      </c>
      <c r="C29" s="206" t="s">
        <v>29</v>
      </c>
      <c r="D29" s="206" t="e">
        <f>REPT(F26,1)</f>
        <v>#REF!</v>
      </c>
      <c r="E29" s="143" t="s">
        <v>32</v>
      </c>
      <c r="F29" s="206" t="e">
        <f t="shared" si="54"/>
        <v>#REF!</v>
      </c>
      <c r="G29" s="205"/>
      <c r="H29" s="206" t="e">
        <f t="shared" si="55"/>
        <v>#REF!</v>
      </c>
      <c r="I29" s="195">
        <f t="shared" si="29"/>
        <v>18</v>
      </c>
      <c r="J29" s="195">
        <f t="shared" si="30"/>
        <v>8</v>
      </c>
      <c r="K29" s="195" t="e">
        <f t="shared" si="31"/>
        <v>#VALUE!</v>
      </c>
      <c r="L29" s="195" t="e">
        <f t="shared" si="32"/>
        <v>#VALUE!</v>
      </c>
      <c r="M29" s="195" t="e">
        <f t="shared" si="33"/>
        <v>#VALUE!</v>
      </c>
      <c r="N29" s="195" t="e">
        <f t="shared" si="34"/>
        <v>#VALUE!</v>
      </c>
      <c r="O29" s="195">
        <f t="shared" si="35"/>
        <v>5</v>
      </c>
      <c r="P29" s="195">
        <f t="shared" si="36"/>
        <v>7</v>
      </c>
      <c r="Q29" s="195">
        <f t="shared" si="36"/>
        <v>9</v>
      </c>
      <c r="R29" s="195">
        <f t="shared" si="36"/>
        <v>13</v>
      </c>
      <c r="S29" s="195">
        <f t="shared" si="37"/>
        <v>1</v>
      </c>
      <c r="T29" s="195" t="str">
        <f t="shared" si="38"/>
        <v>Bane ? </v>
      </c>
      <c r="U29" s="195" t="str">
        <f t="shared" si="39"/>
        <v> K</v>
      </c>
      <c r="V29" s="195" t="e">
        <f t="shared" si="56"/>
        <v>#VALUE!</v>
      </c>
      <c r="W29" s="196"/>
      <c r="X29" s="195" t="e">
        <f t="shared" si="40"/>
        <v>#VALUE!</v>
      </c>
      <c r="Y29" s="195" t="e">
        <f t="shared" si="41"/>
        <v>#VALUE!</v>
      </c>
      <c r="Z29" s="195" t="e">
        <f t="shared" si="42"/>
        <v>#VALUE!</v>
      </c>
      <c r="AA29" s="196"/>
      <c r="AB29" s="195" t="e">
        <f t="shared" si="43"/>
        <v>#VALUE!</v>
      </c>
      <c r="AC29" s="195" t="e">
        <f t="shared" si="44"/>
        <v>#VALUE!</v>
      </c>
      <c r="AD29" s="195" t="e">
        <f t="shared" si="45"/>
        <v>#VALUE!</v>
      </c>
      <c r="AF29" s="195" t="e">
        <f t="shared" si="46"/>
        <v>#VALUE!</v>
      </c>
      <c r="AG29" s="195" t="e">
        <f t="shared" si="47"/>
        <v>#VALUE!</v>
      </c>
      <c r="AH29" s="195" t="e">
        <f t="shared" si="48"/>
        <v>#VALUE!</v>
      </c>
      <c r="AJ29" s="195">
        <f t="shared" si="49"/>
      </c>
      <c r="AK29" s="195">
        <f t="shared" si="50"/>
      </c>
      <c r="AL29" s="195">
        <f t="shared" si="51"/>
      </c>
      <c r="AN29" s="195" t="e">
        <f t="shared" si="52"/>
        <v>#VALUE!</v>
      </c>
      <c r="AP29" s="196" t="e">
        <f t="shared" si="53"/>
        <v>#VALUE!</v>
      </c>
    </row>
    <row r="30" spans="1:42" ht="11.25">
      <c r="A30" s="209" t="s">
        <v>90</v>
      </c>
      <c r="B30" s="206" t="e">
        <f>REPT(F27,1)</f>
        <v>#REF!</v>
      </c>
      <c r="C30" s="206" t="s">
        <v>29</v>
      </c>
      <c r="D30" s="206" t="e">
        <f>REPT(F28,1)</f>
        <v>#REF!</v>
      </c>
      <c r="E30" s="143" t="s">
        <v>32</v>
      </c>
      <c r="F30" s="206" t="e">
        <f t="shared" si="54"/>
        <v>#REF!</v>
      </c>
      <c r="G30" s="205"/>
      <c r="H30" s="206" t="e">
        <f t="shared" si="55"/>
        <v>#REF!</v>
      </c>
      <c r="I30" s="195">
        <f t="shared" si="29"/>
        <v>18</v>
      </c>
      <c r="J30" s="195">
        <f t="shared" si="30"/>
        <v>8</v>
      </c>
      <c r="K30" s="195" t="e">
        <f t="shared" si="31"/>
        <v>#VALUE!</v>
      </c>
      <c r="L30" s="195" t="e">
        <f t="shared" si="32"/>
        <v>#VALUE!</v>
      </c>
      <c r="M30" s="195" t="e">
        <f t="shared" si="33"/>
        <v>#VALUE!</v>
      </c>
      <c r="N30" s="195" t="e">
        <f t="shared" si="34"/>
        <v>#VALUE!</v>
      </c>
      <c r="O30" s="195">
        <f t="shared" si="35"/>
        <v>5</v>
      </c>
      <c r="P30" s="195">
        <f t="shared" si="36"/>
        <v>7</v>
      </c>
      <c r="Q30" s="195">
        <f t="shared" si="36"/>
        <v>9</v>
      </c>
      <c r="R30" s="195">
        <f t="shared" si="36"/>
        <v>13</v>
      </c>
      <c r="S30" s="195">
        <f t="shared" si="37"/>
        <v>1</v>
      </c>
      <c r="T30" s="195" t="str">
        <f t="shared" si="38"/>
        <v>Bane ? </v>
      </c>
      <c r="U30" s="195" t="str">
        <f t="shared" si="39"/>
        <v> K</v>
      </c>
      <c r="V30" s="195" t="e">
        <f t="shared" si="56"/>
        <v>#VALUE!</v>
      </c>
      <c r="W30" s="196"/>
      <c r="X30" s="195" t="e">
        <f t="shared" si="40"/>
        <v>#VALUE!</v>
      </c>
      <c r="Y30" s="195" t="e">
        <f t="shared" si="41"/>
        <v>#VALUE!</v>
      </c>
      <c r="Z30" s="195" t="e">
        <f t="shared" si="42"/>
        <v>#VALUE!</v>
      </c>
      <c r="AA30" s="196"/>
      <c r="AB30" s="195" t="e">
        <f t="shared" si="43"/>
        <v>#VALUE!</v>
      </c>
      <c r="AC30" s="195" t="e">
        <f t="shared" si="44"/>
        <v>#VALUE!</v>
      </c>
      <c r="AD30" s="195" t="e">
        <f t="shared" si="45"/>
        <v>#VALUE!</v>
      </c>
      <c r="AF30" s="195" t="e">
        <f t="shared" si="46"/>
        <v>#VALUE!</v>
      </c>
      <c r="AG30" s="195" t="e">
        <f t="shared" si="47"/>
        <v>#VALUE!</v>
      </c>
      <c r="AH30" s="195" t="e">
        <f t="shared" si="48"/>
        <v>#VALUE!</v>
      </c>
      <c r="AJ30" s="195">
        <f t="shared" si="49"/>
      </c>
      <c r="AK30" s="195">
        <f t="shared" si="50"/>
      </c>
      <c r="AL30" s="195">
        <f t="shared" si="51"/>
      </c>
      <c r="AN30" s="195" t="e">
        <f t="shared" si="52"/>
        <v>#VALUE!</v>
      </c>
      <c r="AP30" s="196" t="e">
        <f t="shared" si="53"/>
        <v>#VALUE!</v>
      </c>
    </row>
    <row r="31" spans="1:42" ht="11.25">
      <c r="A31" s="209" t="s">
        <v>91</v>
      </c>
      <c r="B31" s="206" t="e">
        <f>REPT(F29,1)</f>
        <v>#REF!</v>
      </c>
      <c r="C31" s="206" t="s">
        <v>29</v>
      </c>
      <c r="D31" s="206" t="e">
        <f>REPT(F30,1)</f>
        <v>#REF!</v>
      </c>
      <c r="E31" s="143" t="s">
        <v>32</v>
      </c>
      <c r="F31" s="206" t="e">
        <f t="shared" si="54"/>
        <v>#REF!</v>
      </c>
      <c r="G31" s="205"/>
      <c r="H31" s="206" t="e">
        <f t="shared" si="55"/>
        <v>#REF!</v>
      </c>
      <c r="I31" s="195">
        <f t="shared" si="29"/>
        <v>18</v>
      </c>
      <c r="J31" s="195">
        <f t="shared" si="30"/>
        <v>8</v>
      </c>
      <c r="K31" s="195" t="e">
        <f t="shared" si="31"/>
        <v>#VALUE!</v>
      </c>
      <c r="L31" s="195" t="e">
        <f t="shared" si="32"/>
        <v>#VALUE!</v>
      </c>
      <c r="M31" s="195" t="e">
        <f t="shared" si="33"/>
        <v>#VALUE!</v>
      </c>
      <c r="N31" s="195" t="e">
        <f t="shared" si="34"/>
        <v>#VALUE!</v>
      </c>
      <c r="O31" s="195">
        <f t="shared" si="35"/>
        <v>5</v>
      </c>
      <c r="P31" s="195">
        <f t="shared" si="36"/>
        <v>7</v>
      </c>
      <c r="Q31" s="195">
        <f t="shared" si="36"/>
        <v>9</v>
      </c>
      <c r="R31" s="195">
        <f t="shared" si="36"/>
        <v>13</v>
      </c>
      <c r="S31" s="195">
        <f t="shared" si="37"/>
        <v>1</v>
      </c>
      <c r="T31" s="195" t="str">
        <f t="shared" si="38"/>
        <v>Bane ? </v>
      </c>
      <c r="U31" s="195" t="str">
        <f t="shared" si="39"/>
        <v> K</v>
      </c>
      <c r="V31" s="195" t="e">
        <f t="shared" si="56"/>
        <v>#VALUE!</v>
      </c>
      <c r="W31" s="196"/>
      <c r="X31" s="195" t="e">
        <f t="shared" si="40"/>
        <v>#VALUE!</v>
      </c>
      <c r="Y31" s="195" t="e">
        <f t="shared" si="41"/>
        <v>#VALUE!</v>
      </c>
      <c r="Z31" s="195" t="e">
        <f t="shared" si="42"/>
        <v>#VALUE!</v>
      </c>
      <c r="AA31" s="196"/>
      <c r="AB31" s="195" t="e">
        <f t="shared" si="43"/>
        <v>#VALUE!</v>
      </c>
      <c r="AC31" s="195" t="e">
        <f t="shared" si="44"/>
        <v>#VALUE!</v>
      </c>
      <c r="AD31" s="195" t="e">
        <f t="shared" si="45"/>
        <v>#VALUE!</v>
      </c>
      <c r="AF31" s="195" t="e">
        <f t="shared" si="46"/>
        <v>#VALUE!</v>
      </c>
      <c r="AG31" s="195" t="e">
        <f t="shared" si="47"/>
        <v>#VALUE!</v>
      </c>
      <c r="AH31" s="195" t="e">
        <f t="shared" si="48"/>
        <v>#VALUE!</v>
      </c>
      <c r="AJ31" s="195">
        <f t="shared" si="49"/>
      </c>
      <c r="AK31" s="195">
        <f t="shared" si="50"/>
      </c>
      <c r="AL31" s="195">
        <f t="shared" si="51"/>
      </c>
      <c r="AN31" s="195" t="e">
        <f t="shared" si="52"/>
        <v>#VALUE!</v>
      </c>
      <c r="AP31" s="196" t="e">
        <f t="shared" si="53"/>
        <v>#VALUE!</v>
      </c>
    </row>
    <row r="32" spans="1:42" ht="11.25">
      <c r="A32" s="209" t="s">
        <v>92</v>
      </c>
      <c r="B32" s="206" t="e">
        <f>REPT(H29,1)</f>
        <v>#REF!</v>
      </c>
      <c r="C32" s="206" t="s">
        <v>29</v>
      </c>
      <c r="D32" s="206" t="e">
        <f>REPT(H30,1)</f>
        <v>#REF!</v>
      </c>
      <c r="E32" s="143" t="s">
        <v>32</v>
      </c>
      <c r="F32" s="206" t="e">
        <f t="shared" si="54"/>
        <v>#REF!</v>
      </c>
      <c r="G32" s="205"/>
      <c r="H32" s="206" t="e">
        <f t="shared" si="55"/>
        <v>#REF!</v>
      </c>
      <c r="I32" s="195">
        <f t="shared" si="29"/>
        <v>18</v>
      </c>
      <c r="J32" s="195">
        <f t="shared" si="30"/>
        <v>8</v>
      </c>
      <c r="K32" s="195" t="e">
        <f t="shared" si="31"/>
        <v>#VALUE!</v>
      </c>
      <c r="L32" s="195" t="e">
        <f t="shared" si="32"/>
        <v>#VALUE!</v>
      </c>
      <c r="M32" s="195" t="e">
        <f t="shared" si="33"/>
        <v>#VALUE!</v>
      </c>
      <c r="N32" s="195" t="e">
        <f t="shared" si="34"/>
        <v>#VALUE!</v>
      </c>
      <c r="O32" s="195">
        <f t="shared" si="35"/>
        <v>5</v>
      </c>
      <c r="P32" s="195">
        <f t="shared" si="36"/>
        <v>7</v>
      </c>
      <c r="Q32" s="195">
        <f t="shared" si="36"/>
        <v>9</v>
      </c>
      <c r="R32" s="195">
        <f t="shared" si="36"/>
        <v>13</v>
      </c>
      <c r="S32" s="195">
        <f t="shared" si="37"/>
        <v>1</v>
      </c>
      <c r="T32" s="195" t="str">
        <f t="shared" si="38"/>
        <v>Bane ? </v>
      </c>
      <c r="U32" s="195" t="str">
        <f t="shared" si="39"/>
        <v> K</v>
      </c>
      <c r="V32" s="195" t="e">
        <f t="shared" si="56"/>
        <v>#VALUE!</v>
      </c>
      <c r="W32" s="196"/>
      <c r="X32" s="195" t="e">
        <f t="shared" si="40"/>
        <v>#VALUE!</v>
      </c>
      <c r="Y32" s="195" t="e">
        <f t="shared" si="41"/>
        <v>#VALUE!</v>
      </c>
      <c r="Z32" s="195" t="e">
        <f t="shared" si="42"/>
        <v>#VALUE!</v>
      </c>
      <c r="AA32" s="196"/>
      <c r="AB32" s="195" t="e">
        <f t="shared" si="43"/>
        <v>#VALUE!</v>
      </c>
      <c r="AC32" s="195" t="e">
        <f t="shared" si="44"/>
        <v>#VALUE!</v>
      </c>
      <c r="AD32" s="195" t="e">
        <f t="shared" si="45"/>
        <v>#VALUE!</v>
      </c>
      <c r="AF32" s="195" t="e">
        <f t="shared" si="46"/>
        <v>#VALUE!</v>
      </c>
      <c r="AG32" s="195" t="e">
        <f t="shared" si="47"/>
        <v>#VALUE!</v>
      </c>
      <c r="AH32" s="195" t="e">
        <f t="shared" si="48"/>
        <v>#VALUE!</v>
      </c>
      <c r="AJ32" s="195">
        <f t="shared" si="49"/>
      </c>
      <c r="AK32" s="195">
        <f t="shared" si="50"/>
      </c>
      <c r="AL32" s="195">
        <f t="shared" si="51"/>
      </c>
      <c r="AN32" s="195" t="e">
        <f t="shared" si="52"/>
        <v>#VALUE!</v>
      </c>
      <c r="AP32" s="196" t="e">
        <f t="shared" si="53"/>
        <v>#VALUE!</v>
      </c>
    </row>
    <row r="33" spans="1:42" ht="11.25">
      <c r="A33" s="209" t="s">
        <v>93</v>
      </c>
      <c r="B33" s="206" t="e">
        <f>REPT(H25,1)</f>
        <v>#REF!</v>
      </c>
      <c r="C33" s="206" t="s">
        <v>29</v>
      </c>
      <c r="D33" s="206" t="e">
        <f>REPT(H26,1)</f>
        <v>#REF!</v>
      </c>
      <c r="E33" s="143" t="s">
        <v>32</v>
      </c>
      <c r="F33" s="206" t="e">
        <f t="shared" si="54"/>
        <v>#REF!</v>
      </c>
      <c r="G33" s="205"/>
      <c r="H33" s="206" t="e">
        <f t="shared" si="55"/>
        <v>#REF!</v>
      </c>
      <c r="I33" s="195">
        <f t="shared" si="29"/>
        <v>18</v>
      </c>
      <c r="J33" s="195">
        <f t="shared" si="30"/>
        <v>8</v>
      </c>
      <c r="K33" s="195" t="e">
        <f t="shared" si="31"/>
        <v>#VALUE!</v>
      </c>
      <c r="L33" s="195" t="e">
        <f t="shared" si="32"/>
        <v>#VALUE!</v>
      </c>
      <c r="M33" s="195" t="e">
        <f t="shared" si="33"/>
        <v>#VALUE!</v>
      </c>
      <c r="N33" s="195" t="e">
        <f t="shared" si="34"/>
        <v>#VALUE!</v>
      </c>
      <c r="O33" s="195">
        <f t="shared" si="35"/>
        <v>5</v>
      </c>
      <c r="P33" s="195">
        <f t="shared" si="36"/>
        <v>7</v>
      </c>
      <c r="Q33" s="195">
        <f t="shared" si="36"/>
        <v>9</v>
      </c>
      <c r="R33" s="195">
        <f t="shared" si="36"/>
        <v>13</v>
      </c>
      <c r="S33" s="195">
        <f t="shared" si="37"/>
        <v>1</v>
      </c>
      <c r="T33" s="195" t="str">
        <f t="shared" si="38"/>
        <v>Bane ? </v>
      </c>
      <c r="U33" s="195" t="str">
        <f t="shared" si="39"/>
        <v> K</v>
      </c>
      <c r="V33" s="195" t="e">
        <f t="shared" si="56"/>
        <v>#VALUE!</v>
      </c>
      <c r="W33" s="196"/>
      <c r="X33" s="195" t="e">
        <f t="shared" si="40"/>
        <v>#VALUE!</v>
      </c>
      <c r="Y33" s="195" t="e">
        <f t="shared" si="41"/>
        <v>#VALUE!</v>
      </c>
      <c r="Z33" s="195" t="e">
        <f t="shared" si="42"/>
        <v>#VALUE!</v>
      </c>
      <c r="AA33" s="196"/>
      <c r="AB33" s="195" t="e">
        <f t="shared" si="43"/>
        <v>#VALUE!</v>
      </c>
      <c r="AC33" s="195" t="e">
        <f t="shared" si="44"/>
        <v>#VALUE!</v>
      </c>
      <c r="AD33" s="195" t="e">
        <f t="shared" si="45"/>
        <v>#VALUE!</v>
      </c>
      <c r="AF33" s="195" t="e">
        <f t="shared" si="46"/>
        <v>#VALUE!</v>
      </c>
      <c r="AG33" s="195" t="e">
        <f t="shared" si="47"/>
        <v>#VALUE!</v>
      </c>
      <c r="AH33" s="195" t="e">
        <f t="shared" si="48"/>
        <v>#VALUE!</v>
      </c>
      <c r="AJ33" s="195">
        <f t="shared" si="49"/>
      </c>
      <c r="AK33" s="195">
        <f t="shared" si="50"/>
      </c>
      <c r="AL33" s="195">
        <f t="shared" si="51"/>
      </c>
      <c r="AN33" s="195" t="e">
        <f t="shared" si="52"/>
        <v>#VALUE!</v>
      </c>
      <c r="AP33" s="196" t="e">
        <f t="shared" si="53"/>
        <v>#VALUE!</v>
      </c>
    </row>
    <row r="34" spans="1:42" ht="11.25">
      <c r="A34" s="209" t="s">
        <v>94</v>
      </c>
      <c r="B34" s="206" t="e">
        <f>REPT(H27,1)</f>
        <v>#REF!</v>
      </c>
      <c r="C34" s="206" t="s">
        <v>29</v>
      </c>
      <c r="D34" s="206" t="e">
        <f>REPT(H28,1)</f>
        <v>#REF!</v>
      </c>
      <c r="E34" s="143" t="s">
        <v>32</v>
      </c>
      <c r="F34" s="206" t="e">
        <f t="shared" si="54"/>
        <v>#REF!</v>
      </c>
      <c r="G34" s="205"/>
      <c r="H34" s="206" t="e">
        <f t="shared" si="55"/>
        <v>#REF!</v>
      </c>
      <c r="I34" s="195">
        <f t="shared" si="29"/>
        <v>18</v>
      </c>
      <c r="J34" s="195">
        <f t="shared" si="30"/>
        <v>8</v>
      </c>
      <c r="K34" s="195" t="e">
        <f t="shared" si="31"/>
        <v>#VALUE!</v>
      </c>
      <c r="L34" s="195" t="e">
        <f t="shared" si="32"/>
        <v>#VALUE!</v>
      </c>
      <c r="M34" s="195" t="e">
        <f t="shared" si="33"/>
        <v>#VALUE!</v>
      </c>
      <c r="N34" s="195" t="e">
        <f t="shared" si="34"/>
        <v>#VALUE!</v>
      </c>
      <c r="O34" s="195">
        <f t="shared" si="35"/>
        <v>5</v>
      </c>
      <c r="P34" s="195">
        <f t="shared" si="36"/>
        <v>7</v>
      </c>
      <c r="Q34" s="195">
        <f t="shared" si="36"/>
        <v>9</v>
      </c>
      <c r="R34" s="195">
        <f t="shared" si="36"/>
        <v>13</v>
      </c>
      <c r="S34" s="195">
        <f t="shared" si="37"/>
        <v>1</v>
      </c>
      <c r="T34" s="195" t="str">
        <f t="shared" si="38"/>
        <v>Bane ? </v>
      </c>
      <c r="U34" s="195" t="str">
        <f t="shared" si="39"/>
        <v> K</v>
      </c>
      <c r="V34" s="195" t="e">
        <f t="shared" si="56"/>
        <v>#VALUE!</v>
      </c>
      <c r="W34" s="196"/>
      <c r="X34" s="195" t="e">
        <f t="shared" si="40"/>
        <v>#VALUE!</v>
      </c>
      <c r="Y34" s="195" t="e">
        <f t="shared" si="41"/>
        <v>#VALUE!</v>
      </c>
      <c r="Z34" s="195" t="e">
        <f t="shared" si="42"/>
        <v>#VALUE!</v>
      </c>
      <c r="AA34" s="196"/>
      <c r="AB34" s="195" t="e">
        <f t="shared" si="43"/>
        <v>#VALUE!</v>
      </c>
      <c r="AC34" s="195" t="e">
        <f t="shared" si="44"/>
        <v>#VALUE!</v>
      </c>
      <c r="AD34" s="195" t="e">
        <f t="shared" si="45"/>
        <v>#VALUE!</v>
      </c>
      <c r="AF34" s="195" t="e">
        <f t="shared" si="46"/>
        <v>#VALUE!</v>
      </c>
      <c r="AG34" s="195" t="e">
        <f t="shared" si="47"/>
        <v>#VALUE!</v>
      </c>
      <c r="AH34" s="195" t="e">
        <f t="shared" si="48"/>
        <v>#VALUE!</v>
      </c>
      <c r="AJ34" s="195">
        <f t="shared" si="49"/>
      </c>
      <c r="AK34" s="195">
        <f t="shared" si="50"/>
      </c>
      <c r="AL34" s="195">
        <f t="shared" si="51"/>
      </c>
      <c r="AN34" s="195" t="e">
        <f t="shared" si="52"/>
        <v>#VALUE!</v>
      </c>
      <c r="AP34" s="196" t="e">
        <f t="shared" si="53"/>
        <v>#VALUE!</v>
      </c>
    </row>
    <row r="35" spans="1:42" ht="11.25">
      <c r="A35" s="209" t="s">
        <v>95</v>
      </c>
      <c r="B35" s="206" t="e">
        <f>REPT(F33,1)</f>
        <v>#REF!</v>
      </c>
      <c r="C35" s="206" t="s">
        <v>29</v>
      </c>
      <c r="D35" s="206" t="e">
        <f>REPT(F34,1)</f>
        <v>#REF!</v>
      </c>
      <c r="E35" s="143" t="s">
        <v>32</v>
      </c>
      <c r="F35" s="206" t="e">
        <f t="shared" si="54"/>
        <v>#REF!</v>
      </c>
      <c r="G35" s="205"/>
      <c r="H35" s="206" t="e">
        <f t="shared" si="55"/>
        <v>#REF!</v>
      </c>
      <c r="I35" s="195">
        <f t="shared" si="29"/>
        <v>18</v>
      </c>
      <c r="J35" s="195">
        <f t="shared" si="30"/>
        <v>8</v>
      </c>
      <c r="K35" s="195" t="e">
        <f t="shared" si="31"/>
        <v>#VALUE!</v>
      </c>
      <c r="L35" s="195" t="e">
        <f t="shared" si="32"/>
        <v>#VALUE!</v>
      </c>
      <c r="M35" s="195" t="e">
        <f t="shared" si="33"/>
        <v>#VALUE!</v>
      </c>
      <c r="N35" s="195" t="e">
        <f t="shared" si="34"/>
        <v>#VALUE!</v>
      </c>
      <c r="O35" s="195">
        <f t="shared" si="35"/>
        <v>5</v>
      </c>
      <c r="P35" s="195">
        <f t="shared" si="36"/>
        <v>7</v>
      </c>
      <c r="Q35" s="195">
        <f t="shared" si="36"/>
        <v>9</v>
      </c>
      <c r="R35" s="195">
        <f t="shared" si="36"/>
        <v>13</v>
      </c>
      <c r="S35" s="195">
        <f t="shared" si="37"/>
        <v>1</v>
      </c>
      <c r="T35" s="195" t="str">
        <f t="shared" si="38"/>
        <v>Bane ? </v>
      </c>
      <c r="U35" s="195" t="str">
        <f t="shared" si="39"/>
        <v> K</v>
      </c>
      <c r="V35" s="195" t="e">
        <f t="shared" si="56"/>
        <v>#VALUE!</v>
      </c>
      <c r="W35" s="196"/>
      <c r="X35" s="195" t="e">
        <f t="shared" si="40"/>
        <v>#VALUE!</v>
      </c>
      <c r="Y35" s="195" t="e">
        <f t="shared" si="41"/>
        <v>#VALUE!</v>
      </c>
      <c r="Z35" s="195" t="e">
        <f t="shared" si="42"/>
        <v>#VALUE!</v>
      </c>
      <c r="AA35" s="196"/>
      <c r="AB35" s="195" t="e">
        <f t="shared" si="43"/>
        <v>#VALUE!</v>
      </c>
      <c r="AC35" s="195" t="e">
        <f t="shared" si="44"/>
        <v>#VALUE!</v>
      </c>
      <c r="AD35" s="195" t="e">
        <f t="shared" si="45"/>
        <v>#VALUE!</v>
      </c>
      <c r="AF35" s="195" t="e">
        <f t="shared" si="46"/>
        <v>#VALUE!</v>
      </c>
      <c r="AG35" s="195" t="e">
        <f t="shared" si="47"/>
        <v>#VALUE!</v>
      </c>
      <c r="AH35" s="195" t="e">
        <f t="shared" si="48"/>
        <v>#VALUE!</v>
      </c>
      <c r="AJ35" s="195">
        <f t="shared" si="49"/>
      </c>
      <c r="AK35" s="195">
        <f t="shared" si="50"/>
      </c>
      <c r="AL35" s="195">
        <f t="shared" si="51"/>
      </c>
      <c r="AN35" s="195" t="e">
        <f t="shared" si="52"/>
        <v>#VALUE!</v>
      </c>
      <c r="AP35" s="196" t="e">
        <f t="shared" si="53"/>
        <v>#VALUE!</v>
      </c>
    </row>
    <row r="36" spans="1:42" ht="11.25">
      <c r="A36" s="209" t="s">
        <v>96</v>
      </c>
      <c r="B36" s="206" t="e">
        <f>REPT(H33,1)</f>
        <v>#REF!</v>
      </c>
      <c r="C36" s="206" t="s">
        <v>29</v>
      </c>
      <c r="D36" s="206" t="e">
        <f>REPT(H34,1)</f>
        <v>#REF!</v>
      </c>
      <c r="E36" s="143" t="s">
        <v>32</v>
      </c>
      <c r="F36" s="206" t="e">
        <f t="shared" si="54"/>
        <v>#REF!</v>
      </c>
      <c r="G36" s="205"/>
      <c r="H36" s="206" t="e">
        <f t="shared" si="55"/>
        <v>#REF!</v>
      </c>
      <c r="I36" s="195">
        <f t="shared" si="29"/>
        <v>18</v>
      </c>
      <c r="J36" s="195">
        <f t="shared" si="30"/>
        <v>8</v>
      </c>
      <c r="K36" s="195" t="e">
        <f t="shared" si="31"/>
        <v>#VALUE!</v>
      </c>
      <c r="L36" s="195" t="e">
        <f t="shared" si="32"/>
        <v>#VALUE!</v>
      </c>
      <c r="M36" s="195" t="e">
        <f t="shared" si="33"/>
        <v>#VALUE!</v>
      </c>
      <c r="N36" s="195" t="e">
        <f t="shared" si="34"/>
        <v>#VALUE!</v>
      </c>
      <c r="O36" s="195">
        <f t="shared" si="35"/>
        <v>5</v>
      </c>
      <c r="P36" s="195">
        <f t="shared" si="36"/>
        <v>7</v>
      </c>
      <c r="Q36" s="195">
        <f t="shared" si="36"/>
        <v>9</v>
      </c>
      <c r="R36" s="195">
        <f t="shared" si="36"/>
        <v>13</v>
      </c>
      <c r="S36" s="195">
        <f t="shared" si="37"/>
        <v>1</v>
      </c>
      <c r="T36" s="195" t="str">
        <f t="shared" si="38"/>
        <v>Bane ? </v>
      </c>
      <c r="U36" s="195" t="str">
        <f t="shared" si="39"/>
        <v> K</v>
      </c>
      <c r="V36" s="195" t="e">
        <f t="shared" si="56"/>
        <v>#VALUE!</v>
      </c>
      <c r="W36" s="196"/>
      <c r="X36" s="195" t="e">
        <f t="shared" si="40"/>
        <v>#VALUE!</v>
      </c>
      <c r="Y36" s="195" t="e">
        <f t="shared" si="41"/>
        <v>#VALUE!</v>
      </c>
      <c r="Z36" s="195" t="e">
        <f t="shared" si="42"/>
        <v>#VALUE!</v>
      </c>
      <c r="AA36" s="196"/>
      <c r="AB36" s="195" t="e">
        <f t="shared" si="43"/>
        <v>#VALUE!</v>
      </c>
      <c r="AC36" s="195" t="e">
        <f t="shared" si="44"/>
        <v>#VALUE!</v>
      </c>
      <c r="AD36" s="195" t="e">
        <f t="shared" si="45"/>
        <v>#VALUE!</v>
      </c>
      <c r="AF36" s="195" t="e">
        <f t="shared" si="46"/>
        <v>#VALUE!</v>
      </c>
      <c r="AG36" s="195" t="e">
        <f t="shared" si="47"/>
        <v>#VALUE!</v>
      </c>
      <c r="AH36" s="195" t="e">
        <f t="shared" si="48"/>
        <v>#VALUE!</v>
      </c>
      <c r="AJ36" s="195">
        <f t="shared" si="49"/>
      </c>
      <c r="AK36" s="195">
        <f t="shared" si="50"/>
      </c>
      <c r="AL36" s="195">
        <f t="shared" si="51"/>
      </c>
      <c r="AN36" s="195" t="e">
        <f t="shared" si="52"/>
        <v>#VALUE!</v>
      </c>
      <c r="AP36" s="196" t="e">
        <f t="shared" si="53"/>
        <v>#VALUE!</v>
      </c>
    </row>
    <row r="37" spans="1:42" ht="11.25">
      <c r="A37" s="198"/>
      <c r="B37" s="205"/>
      <c r="C37" s="205"/>
      <c r="D37" s="205"/>
      <c r="E37" s="206"/>
      <c r="F37" s="205"/>
      <c r="G37" s="205"/>
      <c r="H37" s="20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5"/>
      <c r="U37" s="195"/>
      <c r="V37" s="195"/>
      <c r="W37" s="196"/>
      <c r="X37" s="195"/>
      <c r="Y37" s="195"/>
      <c r="Z37" s="195"/>
      <c r="AA37" s="196"/>
      <c r="AB37" s="195"/>
      <c r="AC37" s="194"/>
      <c r="AD37" s="194"/>
      <c r="AN37" s="195"/>
      <c r="AP37" s="196"/>
    </row>
    <row r="45" spans="1:2" ht="9">
      <c r="A45" s="192">
        <v>1</v>
      </c>
      <c r="B45" s="192" t="str">
        <f>F19</f>
        <v>Rasmus Krog Pedersen</v>
      </c>
    </row>
    <row r="46" spans="1:2" ht="9">
      <c r="A46" s="192">
        <v>2</v>
      </c>
      <c r="B46" s="192" t="str">
        <f>H19</f>
        <v>Torben Vogt</v>
      </c>
    </row>
    <row r="47" spans="1:2" ht="9">
      <c r="A47" s="192">
        <v>3</v>
      </c>
      <c r="B47" s="192" t="str">
        <f>F20</f>
        <v>Ask Frellesvig</v>
      </c>
    </row>
    <row r="48" spans="1:2" ht="9">
      <c r="A48" s="192">
        <v>4</v>
      </c>
      <c r="B48" s="192" t="str">
        <f>H20</f>
        <v>Simon Wager</v>
      </c>
    </row>
    <row r="49" spans="1:2" ht="9">
      <c r="A49" s="192">
        <v>5</v>
      </c>
      <c r="B49" s="192" t="str">
        <f>'HB-Res'!F23</f>
        <v>Flemming Petersen</v>
      </c>
    </row>
    <row r="50" spans="1:2" ht="9">
      <c r="A50" s="192">
        <v>6</v>
      </c>
      <c r="B50" s="192" t="str">
        <f>H23</f>
        <v>Jens Løppenthein</v>
      </c>
    </row>
    <row r="51" spans="1:2" ht="9">
      <c r="A51" s="192">
        <v>7</v>
      </c>
      <c r="B51" s="192" t="str">
        <f>F24</f>
        <v>Jacob Madsen</v>
      </c>
    </row>
    <row r="52" spans="1:2" ht="9">
      <c r="A52" s="192">
        <v>8</v>
      </c>
      <c r="B52" s="192" t="str">
        <f>H24</f>
        <v>Lars Sletten</v>
      </c>
    </row>
    <row r="53" spans="1:2" ht="9">
      <c r="A53" s="192">
        <v>9</v>
      </c>
      <c r="B53" s="192" t="e">
        <f>F31</f>
        <v>#REF!</v>
      </c>
    </row>
    <row r="54" spans="1:2" ht="9">
      <c r="A54" s="192">
        <v>10</v>
      </c>
      <c r="B54" s="192" t="e">
        <f>H31</f>
        <v>#REF!</v>
      </c>
    </row>
    <row r="55" spans="1:2" ht="9">
      <c r="A55" s="192">
        <v>11</v>
      </c>
      <c r="B55" s="192" t="e">
        <f>'HB-Res'!F32</f>
        <v>#REF!</v>
      </c>
    </row>
    <row r="56" spans="1:2" ht="9">
      <c r="A56" s="192">
        <v>12</v>
      </c>
      <c r="B56" s="192" t="e">
        <f>H32</f>
        <v>#REF!</v>
      </c>
    </row>
    <row r="57" spans="1:2" ht="9">
      <c r="A57" s="192">
        <v>13</v>
      </c>
      <c r="B57" s="192" t="e">
        <f>F35</f>
        <v>#REF!</v>
      </c>
    </row>
    <row r="58" spans="1:2" ht="9">
      <c r="A58" s="192">
        <v>14</v>
      </c>
      <c r="B58" s="192" t="e">
        <f>H35</f>
        <v>#REF!</v>
      </c>
    </row>
    <row r="59" spans="1:2" ht="9">
      <c r="A59" s="192">
        <v>15</v>
      </c>
      <c r="B59" s="192" t="e">
        <f>F36</f>
        <v>#REF!</v>
      </c>
    </row>
    <row r="60" spans="1:2" ht="9">
      <c r="A60" s="192">
        <v>16</v>
      </c>
      <c r="B60" s="192" t="e">
        <f>H36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zoomScalePageLayoutView="0" workbookViewId="0" topLeftCell="A4">
      <selection activeCell="Q30" sqref="Q30"/>
    </sheetView>
  </sheetViews>
  <sheetFormatPr defaultColWidth="5.21484375" defaultRowHeight="15"/>
  <cols>
    <col min="1" max="1" width="3.99609375" style="163" customWidth="1"/>
    <col min="2" max="2" width="14.10546875" style="162" customWidth="1"/>
    <col min="3" max="4" width="0.55078125" style="162" customWidth="1"/>
    <col min="5" max="5" width="3.88671875" style="162" customWidth="1"/>
    <col min="6" max="6" width="14.10546875" style="162" customWidth="1"/>
    <col min="7" max="8" width="0.55078125" style="162" customWidth="1"/>
    <col min="9" max="9" width="3.99609375" style="162" customWidth="1"/>
    <col min="10" max="10" width="14.10546875" style="162" customWidth="1"/>
    <col min="11" max="12" width="0.55078125" style="162" customWidth="1"/>
    <col min="13" max="13" width="3.99609375" style="162" customWidth="1"/>
    <col min="14" max="14" width="14.10546875" style="162" customWidth="1"/>
    <col min="15" max="16" width="1.4375" style="163" customWidth="1"/>
    <col min="17" max="17" width="19.88671875" style="163" customWidth="1"/>
    <col min="18" max="18" width="3.4453125" style="163" customWidth="1"/>
    <col min="19" max="19" width="5.21484375" style="163" customWidth="1"/>
    <col min="20" max="20" width="3.6640625" style="163" customWidth="1"/>
    <col min="21" max="21" width="12.3359375" style="163" customWidth="1"/>
    <col min="22" max="23" width="3.10546875" style="163" customWidth="1"/>
    <col min="24" max="24" width="3.6640625" style="163" customWidth="1"/>
    <col min="25" max="25" width="11.21484375" style="163" customWidth="1"/>
    <col min="26" max="26" width="1.99609375" style="163" customWidth="1"/>
    <col min="27" max="27" width="3.6640625" style="163" customWidth="1"/>
    <col min="28" max="28" width="12.3359375" style="163" customWidth="1"/>
    <col min="29" max="30" width="3.10546875" style="163" customWidth="1"/>
    <col min="31" max="31" width="3.6640625" style="163" customWidth="1"/>
    <col min="32" max="32" width="12.3359375" style="163" customWidth="1"/>
    <col min="33" max="35" width="5.21484375" style="163" customWidth="1"/>
    <col min="36" max="36" width="3.6640625" style="163" customWidth="1"/>
    <col min="37" max="37" width="12.3359375" style="163" customWidth="1"/>
    <col min="38" max="39" width="3.10546875" style="163" customWidth="1"/>
    <col min="40" max="40" width="3.6640625" style="163" customWidth="1"/>
    <col min="41" max="41" width="12.3359375" style="163" customWidth="1"/>
    <col min="42" max="43" width="3.10546875" style="163" customWidth="1"/>
    <col min="44" max="44" width="3.6640625" style="163" customWidth="1"/>
    <col min="45" max="45" width="12.3359375" style="163" customWidth="1"/>
    <col min="46" max="16384" width="5.21484375" style="163" customWidth="1"/>
  </cols>
  <sheetData>
    <row r="1" spans="1:27" s="148" customFormat="1" ht="48.75" customHeight="1">
      <c r="A1" s="261" t="str">
        <f>Parametre!$B$1</f>
        <v>CC Plast Cup</v>
      </c>
      <c r="B1" s="147"/>
      <c r="C1" s="262"/>
      <c r="D1" s="262"/>
      <c r="E1" s="147"/>
      <c r="F1" s="147"/>
      <c r="G1" s="147"/>
      <c r="H1" s="147"/>
      <c r="I1" s="147"/>
      <c r="J1" s="147"/>
      <c r="K1" s="147"/>
      <c r="L1" s="147"/>
      <c r="M1" s="147"/>
      <c r="N1" s="147"/>
      <c r="Z1" s="149"/>
      <c r="AA1" s="149"/>
    </row>
    <row r="2" spans="1:14" s="160" customFormat="1" ht="39.75">
      <c r="A2" s="158" t="str">
        <f>'HC-Res'!A1</f>
        <v>Herre C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9" ht="26.25" customHeight="1">
      <c r="A3" s="161"/>
      <c r="O3" s="161"/>
      <c r="P3" s="161"/>
      <c r="Q3" s="161"/>
      <c r="R3" s="161"/>
      <c r="S3" s="161"/>
    </row>
    <row r="4" spans="1:19" ht="9">
      <c r="A4" s="161"/>
      <c r="B4" s="162" t="s">
        <v>0</v>
      </c>
      <c r="O4" s="161"/>
      <c r="P4" s="161"/>
      <c r="Q4" s="161"/>
      <c r="R4" s="161"/>
      <c r="S4" s="161"/>
    </row>
    <row r="5" spans="1:19" ht="13.5">
      <c r="A5" s="161"/>
      <c r="E5" s="164"/>
      <c r="F5" s="165" t="s">
        <v>1</v>
      </c>
      <c r="G5" s="166"/>
      <c r="H5" s="166"/>
      <c r="I5" s="167"/>
      <c r="J5" s="165" t="s">
        <v>2</v>
      </c>
      <c r="K5" s="166"/>
      <c r="L5" s="166"/>
      <c r="M5" s="166"/>
      <c r="N5" s="165" t="s">
        <v>3</v>
      </c>
      <c r="O5" s="161"/>
      <c r="P5" s="161"/>
      <c r="Q5" s="152" t="s">
        <v>274</v>
      </c>
      <c r="R5" s="228"/>
      <c r="S5" s="169"/>
    </row>
    <row r="6" spans="1:19" ht="10.5" customHeight="1">
      <c r="A6" s="162"/>
      <c r="B6" s="170" t="str">
        <f>IF('HC-Res'!$S$5=0,TOM,'HC-Res'!$E$5)</f>
        <v>11/0 11/0 11/0</v>
      </c>
      <c r="O6" s="161"/>
      <c r="P6" s="161"/>
      <c r="Q6" s="152" t="s">
        <v>250</v>
      </c>
      <c r="R6" s="228"/>
      <c r="S6" s="169"/>
    </row>
    <row r="7" spans="1:19" ht="10.5" customHeight="1">
      <c r="A7" s="171" t="s">
        <v>4</v>
      </c>
      <c r="B7" s="172" t="str">
        <f>Q5</f>
        <v>Jan Demant</v>
      </c>
      <c r="O7" s="161"/>
      <c r="P7" s="161"/>
      <c r="Q7" s="152" t="s">
        <v>250</v>
      </c>
      <c r="R7" s="228"/>
      <c r="S7" s="169"/>
    </row>
    <row r="8" spans="1:19" ht="10.5" customHeight="1" thickBot="1">
      <c r="A8" s="173" t="str">
        <f>'HC-Res'!$A$5</f>
        <v>HC-01</v>
      </c>
      <c r="B8" s="174" t="str">
        <f>Q6</f>
        <v>Bye</v>
      </c>
      <c r="C8" s="175"/>
      <c r="F8" s="170" t="str">
        <f>IF('HC-Res'!$S$13=0,TOM,'HC-Res'!$E$13)</f>
        <v>11/8 11/9 2/11 5/11 11/8</v>
      </c>
      <c r="O8" s="161"/>
      <c r="P8" s="161"/>
      <c r="Q8" s="152" t="s">
        <v>293</v>
      </c>
      <c r="R8" s="228"/>
      <c r="S8" s="169"/>
    </row>
    <row r="9" spans="1:19" ht="10.5" customHeight="1">
      <c r="A9" s="162"/>
      <c r="C9" s="176"/>
      <c r="D9" s="177"/>
      <c r="E9" s="171" t="s">
        <v>4</v>
      </c>
      <c r="F9" s="172" t="str">
        <f>'HC-Res'!$B$13</f>
        <v>Jan Demant</v>
      </c>
      <c r="G9" s="178"/>
      <c r="O9" s="161"/>
      <c r="P9" s="161"/>
      <c r="Q9" s="152" t="s">
        <v>250</v>
      </c>
      <c r="R9" s="228"/>
      <c r="S9" s="169"/>
    </row>
    <row r="10" spans="1:19" ht="10.5" customHeight="1" thickBot="1">
      <c r="A10" s="162"/>
      <c r="B10" s="170" t="str">
        <f>IF('HC-Res'!$S$6=0,TOM,'HC-Res'!$E$6)</f>
        <v>0/11 0/11 0/11</v>
      </c>
      <c r="C10" s="176"/>
      <c r="E10" s="173" t="str">
        <f>'HC-Res'!$A$13</f>
        <v>HC-09</v>
      </c>
      <c r="F10" s="174" t="str">
        <f>'HC-Res'!$D$13</f>
        <v>Casper Kendra</v>
      </c>
      <c r="G10" s="175"/>
      <c r="O10" s="161"/>
      <c r="P10" s="161"/>
      <c r="Q10" s="152" t="s">
        <v>296</v>
      </c>
      <c r="R10" s="228"/>
      <c r="S10" s="169"/>
    </row>
    <row r="11" spans="1:19" ht="10.5" customHeight="1">
      <c r="A11" s="171" t="s">
        <v>4</v>
      </c>
      <c r="B11" s="172" t="str">
        <f>Q7</f>
        <v>Bye</v>
      </c>
      <c r="C11" s="179"/>
      <c r="G11" s="176"/>
      <c r="H11" s="180"/>
      <c r="O11" s="161"/>
      <c r="P11" s="161"/>
      <c r="Q11" s="152" t="s">
        <v>250</v>
      </c>
      <c r="R11" s="228"/>
      <c r="S11" s="169"/>
    </row>
    <row r="12" spans="1:19" ht="10.5" customHeight="1" thickBot="1">
      <c r="A12" s="173" t="str">
        <f>'HC-Res'!$A$6</f>
        <v>HC-02</v>
      </c>
      <c r="B12" s="174" t="str">
        <f>Q8</f>
        <v>Casper Kendra</v>
      </c>
      <c r="G12" s="176"/>
      <c r="H12" s="180"/>
      <c r="J12" s="170" t="str">
        <f>IF('HC-Res'!$S$17=0,TOM,'HC-Res'!$E$17)</f>
        <v>7/11 12/14 11/7 7/11</v>
      </c>
      <c r="O12" s="161"/>
      <c r="P12" s="161"/>
      <c r="Q12" s="152" t="s">
        <v>292</v>
      </c>
      <c r="R12" s="228"/>
      <c r="S12" s="169"/>
    </row>
    <row r="13" spans="1:19" ht="10.5" customHeight="1">
      <c r="A13" s="162"/>
      <c r="B13" s="162" t="s">
        <v>0</v>
      </c>
      <c r="G13" s="176"/>
      <c r="H13" s="181"/>
      <c r="I13" s="171" t="s">
        <v>4</v>
      </c>
      <c r="J13" s="172" t="str">
        <f>'HC-Res'!$B$17</f>
        <v>Jan Demant</v>
      </c>
      <c r="K13" s="177"/>
      <c r="O13" s="161"/>
      <c r="P13" s="161"/>
      <c r="Q13" s="152" t="s">
        <v>291</v>
      </c>
      <c r="R13" s="228"/>
      <c r="S13" s="169"/>
    </row>
    <row r="14" spans="1:19" ht="10.5" customHeight="1" thickBot="1">
      <c r="A14" s="162"/>
      <c r="B14" s="170" t="str">
        <f>IF('HC-Res'!$S$7=0,TOM,'HC-Res'!$E$7)</f>
        <v>0/11 0/11 0/11</v>
      </c>
      <c r="G14" s="176"/>
      <c r="H14" s="180"/>
      <c r="I14" s="173" t="str">
        <f>'HC-Res'!$A$17</f>
        <v>HC-13</v>
      </c>
      <c r="J14" s="174" t="str">
        <f>'HC-Res'!$D$17</f>
        <v>Emil Vogt</v>
      </c>
      <c r="K14" s="175"/>
      <c r="O14" s="161"/>
      <c r="P14" s="161"/>
      <c r="Q14" s="152" t="s">
        <v>250</v>
      </c>
      <c r="R14" s="228"/>
      <c r="S14" s="169"/>
    </row>
    <row r="15" spans="1:19" ht="10.5" customHeight="1">
      <c r="A15" s="171" t="s">
        <v>4</v>
      </c>
      <c r="B15" s="172" t="str">
        <f>Q9</f>
        <v>Bye</v>
      </c>
      <c r="G15" s="176"/>
      <c r="H15" s="180"/>
      <c r="K15" s="176"/>
      <c r="L15" s="180"/>
      <c r="O15" s="161"/>
      <c r="P15" s="161"/>
      <c r="Q15" s="152" t="s">
        <v>250</v>
      </c>
      <c r="R15" s="228"/>
      <c r="S15" s="169"/>
    </row>
    <row r="16" spans="1:19" ht="10.5" customHeight="1" thickBot="1">
      <c r="A16" s="173" t="str">
        <f>'HC-Res'!$A$7</f>
        <v>HC-03</v>
      </c>
      <c r="B16" s="174" t="str">
        <f>Q10</f>
        <v>Emil Vogt</v>
      </c>
      <c r="C16" s="175"/>
      <c r="F16" s="170" t="str">
        <f>IF('HC-Res'!$S$14=0,TOM,'HC-Res'!$E$14)</f>
        <v>13/11 11/6 11/5</v>
      </c>
      <c r="G16" s="176"/>
      <c r="H16" s="180"/>
      <c r="K16" s="176"/>
      <c r="L16" s="180"/>
      <c r="O16" s="161"/>
      <c r="P16" s="161"/>
      <c r="Q16" s="152" t="s">
        <v>294</v>
      </c>
      <c r="R16" s="228"/>
      <c r="S16" s="169"/>
    </row>
    <row r="17" spans="1:19" ht="10.5" customHeight="1">
      <c r="A17" s="162"/>
      <c r="C17" s="176"/>
      <c r="D17" s="177"/>
      <c r="E17" s="171" t="s">
        <v>4</v>
      </c>
      <c r="F17" s="172" t="str">
        <f>'HC-Res'!$B$14</f>
        <v>Emil Vogt</v>
      </c>
      <c r="G17" s="179"/>
      <c r="L17" s="180"/>
      <c r="O17" s="161"/>
      <c r="P17" s="161"/>
      <c r="Q17" s="152" t="s">
        <v>295</v>
      </c>
      <c r="R17" s="228"/>
      <c r="S17" s="169"/>
    </row>
    <row r="18" spans="1:19" ht="10.5" customHeight="1" thickBot="1">
      <c r="A18" s="162"/>
      <c r="B18" s="170" t="str">
        <f>IF('HC-Res'!$S$8=0,TOM,'HC-Res'!$E$8)</f>
        <v>0/11 0/11 0/11</v>
      </c>
      <c r="C18" s="176"/>
      <c r="E18" s="173" t="str">
        <f>'HC-Res'!$A$14</f>
        <v>HC-10</v>
      </c>
      <c r="F18" s="174" t="str">
        <f>'HC-Res'!$D$14</f>
        <v>Tommy Møllenberg</v>
      </c>
      <c r="L18" s="180"/>
      <c r="O18" s="161"/>
      <c r="P18" s="161"/>
      <c r="Q18" s="152" t="s">
        <v>250</v>
      </c>
      <c r="R18" s="228"/>
      <c r="S18" s="169"/>
    </row>
    <row r="19" spans="1:19" ht="10.5" customHeight="1">
      <c r="A19" s="171" t="s">
        <v>4</v>
      </c>
      <c r="B19" s="172" t="str">
        <f>Q11</f>
        <v>Bye</v>
      </c>
      <c r="C19" s="179"/>
      <c r="L19" s="180"/>
      <c r="O19" s="161"/>
      <c r="P19" s="161"/>
      <c r="Q19" s="152" t="s">
        <v>250</v>
      </c>
      <c r="R19" s="228"/>
      <c r="S19" s="169"/>
    </row>
    <row r="20" spans="1:19" ht="10.5" customHeight="1" thickBot="1">
      <c r="A20" s="173" t="str">
        <f>'HC-Res'!$A$8</f>
        <v>HC-04</v>
      </c>
      <c r="B20" s="174" t="str">
        <f>Q12</f>
        <v>Tommy Møllenberg</v>
      </c>
      <c r="L20" s="180"/>
      <c r="N20" s="170" t="str">
        <f>IF('HC-Res'!$S$19=0,TOM,'HC-Res'!$E$19)</f>
        <v>11/7 11/5 11/7</v>
      </c>
      <c r="O20" s="161"/>
      <c r="P20" s="161"/>
      <c r="Q20" s="152" t="s">
        <v>275</v>
      </c>
      <c r="R20" s="228"/>
      <c r="S20" s="169"/>
    </row>
    <row r="21" spans="1:19" ht="10.5" customHeight="1">
      <c r="A21" s="162"/>
      <c r="K21" s="176"/>
      <c r="L21" s="181"/>
      <c r="M21" s="171" t="s">
        <v>4</v>
      </c>
      <c r="N21" s="172" t="str">
        <f>'HC-Res'!$B$19</f>
        <v>Emil Vogt</v>
      </c>
      <c r="O21" s="161"/>
      <c r="P21" s="161"/>
      <c r="Q21" s="163" t="s">
        <v>0</v>
      </c>
      <c r="R21" s="161"/>
      <c r="S21" s="161"/>
    </row>
    <row r="22" spans="1:19" ht="10.5" customHeight="1" thickBot="1">
      <c r="A22" s="162"/>
      <c r="B22" s="170" t="str">
        <f>IF('HC-Res'!$S$9=0,TOM,'HC-Res'!$E$9)</f>
        <v>11/0 11/0 11/0</v>
      </c>
      <c r="K22" s="176"/>
      <c r="L22" s="180"/>
      <c r="M22" s="173" t="str">
        <f>'HC-Res'!$A$19</f>
        <v>HC-15</v>
      </c>
      <c r="N22" s="174" t="str">
        <f>'HC-Res'!$D$19</f>
        <v>Marko Fillipovic</v>
      </c>
      <c r="O22" s="161"/>
      <c r="P22" s="161"/>
      <c r="Q22" s="182"/>
      <c r="R22" s="161"/>
      <c r="S22" s="161"/>
    </row>
    <row r="23" spans="1:19" ht="10.5" customHeight="1">
      <c r="A23" s="171" t="s">
        <v>4</v>
      </c>
      <c r="B23" s="172" t="str">
        <f>Q13</f>
        <v>Marko Fillipovic</v>
      </c>
      <c r="L23" s="180"/>
      <c r="O23" s="161"/>
      <c r="P23" s="161"/>
      <c r="Q23" s="182"/>
      <c r="R23" s="161"/>
      <c r="S23" s="161"/>
    </row>
    <row r="24" spans="1:19" ht="10.5" customHeight="1" thickBot="1">
      <c r="A24" s="173" t="str">
        <f>'HC-Res'!$A$9</f>
        <v>HC-05</v>
      </c>
      <c r="B24" s="174" t="str">
        <f>Q14</f>
        <v>Bye</v>
      </c>
      <c r="C24" s="175"/>
      <c r="F24" s="170" t="str">
        <f>IF('HC-Res'!$S$15=0,TOM,'HC-Res'!$E$15)</f>
        <v>11/7 11/8 8/11 11/3</v>
      </c>
      <c r="L24" s="180"/>
      <c r="O24" s="161"/>
      <c r="P24" s="161"/>
      <c r="Q24" s="182"/>
      <c r="R24" s="161"/>
      <c r="S24" s="161"/>
    </row>
    <row r="25" spans="1:19" ht="10.5" customHeight="1">
      <c r="A25" s="162"/>
      <c r="C25" s="176"/>
      <c r="D25" s="177"/>
      <c r="E25" s="171" t="s">
        <v>4</v>
      </c>
      <c r="F25" s="172" t="str">
        <f>'HC-Res'!$B$15</f>
        <v>Marko Fillipovic</v>
      </c>
      <c r="G25" s="178"/>
      <c r="L25" s="180"/>
      <c r="O25" s="161"/>
      <c r="P25" s="161"/>
      <c r="Q25" s="182"/>
      <c r="R25" s="161"/>
      <c r="S25" s="161"/>
    </row>
    <row r="26" spans="1:19" ht="10.5" customHeight="1" thickBot="1">
      <c r="A26" s="162"/>
      <c r="B26" s="170" t="str">
        <f>IF('HC-Res'!$S$10=0,TOM,'HC-Res'!$E$10)</f>
        <v>0/11 0/11 0/11</v>
      </c>
      <c r="C26" s="176"/>
      <c r="E26" s="173" t="str">
        <f>'HC-Res'!$A$15</f>
        <v>HC-11</v>
      </c>
      <c r="F26" s="174" t="str">
        <f>'HC-Res'!$D$15</f>
        <v>Peter Christoffersen</v>
      </c>
      <c r="G26" s="175"/>
      <c r="L26" s="180"/>
      <c r="O26" s="161"/>
      <c r="P26" s="161"/>
      <c r="Q26" s="182"/>
      <c r="R26" s="161"/>
      <c r="S26" s="161"/>
    </row>
    <row r="27" spans="1:19" ht="10.5" customHeight="1">
      <c r="A27" s="171" t="s">
        <v>4</v>
      </c>
      <c r="B27" s="172" t="str">
        <f>Q15</f>
        <v>Bye</v>
      </c>
      <c r="C27" s="179"/>
      <c r="G27" s="176"/>
      <c r="H27" s="180"/>
      <c r="L27" s="180"/>
      <c r="O27" s="161"/>
      <c r="P27" s="161"/>
      <c r="Q27" s="182"/>
      <c r="R27" s="161"/>
      <c r="S27" s="161"/>
    </row>
    <row r="28" spans="1:19" ht="10.5" customHeight="1" thickBot="1">
      <c r="A28" s="173" t="str">
        <f>'HC-Res'!$A$10</f>
        <v>HC-06</v>
      </c>
      <c r="B28" s="174" t="str">
        <f>Q16</f>
        <v>Peter Christoffersen</v>
      </c>
      <c r="G28" s="176"/>
      <c r="H28" s="180"/>
      <c r="J28" s="170" t="str">
        <f>IF('HC-Res'!$S$18=0,TOM,'HC-Res'!$E$18)</f>
        <v>11/6 11/8 11/3</v>
      </c>
      <c r="L28" s="180"/>
      <c r="O28" s="161"/>
      <c r="P28" s="161"/>
      <c r="Q28" s="182"/>
      <c r="R28" s="161"/>
      <c r="S28" s="161"/>
    </row>
    <row r="29" spans="1:19" ht="10.5" customHeight="1">
      <c r="A29" s="162"/>
      <c r="G29" s="176"/>
      <c r="H29" s="181"/>
      <c r="I29" s="171" t="s">
        <v>4</v>
      </c>
      <c r="J29" s="172" t="str">
        <f>'HC-Res'!$B$18</f>
        <v>Marko Fillipovic</v>
      </c>
      <c r="K29" s="179"/>
      <c r="O29" s="161"/>
      <c r="P29" s="161"/>
      <c r="Q29" s="182"/>
      <c r="R29" s="161"/>
      <c r="S29" s="161"/>
    </row>
    <row r="30" spans="1:19" ht="10.5" customHeight="1" thickBot="1">
      <c r="A30" s="162"/>
      <c r="B30" s="170" t="str">
        <f>IF('HC-Res'!$S$11=0,TOM,'HC-Res'!$E$11)</f>
        <v>11/0 11/0 11/0</v>
      </c>
      <c r="G30" s="176"/>
      <c r="H30" s="180"/>
      <c r="I30" s="173" t="str">
        <f>'HC-Res'!$A$18</f>
        <v>HC-14</v>
      </c>
      <c r="J30" s="174" t="str">
        <f>'HC-Res'!$D$18</f>
        <v>Rasmus Trøst</v>
      </c>
      <c r="O30" s="161"/>
      <c r="P30" s="161"/>
      <c r="Q30" s="182"/>
      <c r="R30" s="161"/>
      <c r="S30" s="161"/>
    </row>
    <row r="31" spans="1:19" ht="10.5" customHeight="1">
      <c r="A31" s="171" t="s">
        <v>4</v>
      </c>
      <c r="B31" s="172" t="str">
        <f>Q17</f>
        <v>Kasper Bertelsen</v>
      </c>
      <c r="G31" s="176"/>
      <c r="H31" s="180"/>
      <c r="O31" s="161"/>
      <c r="P31" s="161"/>
      <c r="Q31" s="182"/>
      <c r="R31" s="161"/>
      <c r="S31" s="161"/>
    </row>
    <row r="32" spans="1:19" ht="10.5" customHeight="1" thickBot="1">
      <c r="A32" s="173" t="str">
        <f>'HC-Res'!$A$11</f>
        <v>HC-07</v>
      </c>
      <c r="B32" s="174" t="str">
        <f>Q18</f>
        <v>Bye</v>
      </c>
      <c r="C32" s="175"/>
      <c r="F32" s="170" t="str">
        <f>IF('HC-Res'!$S$16=0,TOM,'HC-Res'!$E$16)</f>
        <v>6/11 2/11 8/11</v>
      </c>
      <c r="G32" s="176"/>
      <c r="H32" s="180"/>
      <c r="O32" s="161"/>
      <c r="P32" s="161"/>
      <c r="Q32" s="182"/>
      <c r="R32" s="161"/>
      <c r="S32" s="161"/>
    </row>
    <row r="33" spans="1:19" ht="10.5" customHeight="1">
      <c r="A33" s="162"/>
      <c r="C33" s="176"/>
      <c r="D33" s="177"/>
      <c r="E33" s="171" t="s">
        <v>4</v>
      </c>
      <c r="F33" s="172" t="str">
        <f>'HC-Res'!$B$16</f>
        <v>Kasper Bertelsen</v>
      </c>
      <c r="G33" s="179"/>
      <c r="O33" s="161"/>
      <c r="P33" s="161"/>
      <c r="Q33" s="182"/>
      <c r="R33" s="161"/>
      <c r="S33" s="161"/>
    </row>
    <row r="34" spans="1:19" ht="10.5" customHeight="1" thickBot="1">
      <c r="A34" s="162"/>
      <c r="B34" s="170" t="str">
        <f>IF('HC-Res'!$S$12=0,TOM,'HC-Res'!$E$12)</f>
        <v>0/11 0/11 0/11</v>
      </c>
      <c r="C34" s="176"/>
      <c r="E34" s="173" t="str">
        <f>'HC-Res'!$A$16</f>
        <v>HC-12</v>
      </c>
      <c r="F34" s="174" t="str">
        <f>'HC-Res'!$D$16</f>
        <v>Rasmus Trøst</v>
      </c>
      <c r="O34" s="161"/>
      <c r="P34" s="161"/>
      <c r="Q34" s="182"/>
      <c r="R34" s="161"/>
      <c r="S34" s="161"/>
    </row>
    <row r="35" spans="1:19" ht="10.5" customHeight="1">
      <c r="A35" s="171" t="s">
        <v>4</v>
      </c>
      <c r="B35" s="172" t="str">
        <f>Q19</f>
        <v>Bye</v>
      </c>
      <c r="C35" s="179"/>
      <c r="O35" s="161"/>
      <c r="P35" s="161"/>
      <c r="Q35" s="182"/>
      <c r="R35" s="161"/>
      <c r="S35" s="161"/>
    </row>
    <row r="36" spans="1:19" ht="10.5" customHeight="1" thickBot="1">
      <c r="A36" s="173" t="str">
        <f>'HC-Res'!$A$12</f>
        <v>HC-08</v>
      </c>
      <c r="B36" s="174" t="str">
        <f>Q20</f>
        <v>Rasmus Trøst</v>
      </c>
      <c r="O36" s="161"/>
      <c r="P36" s="161"/>
      <c r="Q36" s="182"/>
      <c r="R36" s="161"/>
      <c r="S36" s="161"/>
    </row>
    <row r="37" spans="1:19" ht="10.5" customHeight="1">
      <c r="A37" s="162"/>
      <c r="O37" s="161"/>
      <c r="P37" s="161"/>
      <c r="Q37" s="182"/>
      <c r="R37" s="161"/>
      <c r="S37" s="161"/>
    </row>
    <row r="38" spans="1:19" ht="10.5" customHeight="1">
      <c r="A38" s="162"/>
      <c r="O38" s="161"/>
      <c r="P38" s="161"/>
      <c r="Q38" s="161"/>
      <c r="R38" s="161"/>
      <c r="S38" s="161"/>
    </row>
    <row r="39" spans="1:19" ht="10.5" customHeight="1">
      <c r="A39" s="162"/>
      <c r="B39" s="170" t="str">
        <f>IF('HC-Res'!$S$20=0,TOM,'HC-Res'!$E$20)</f>
        <v>11/5 10/12 8/11 13/11 11/7</v>
      </c>
      <c r="O39" s="161"/>
      <c r="P39" s="161"/>
      <c r="Q39" s="161"/>
      <c r="R39" s="161"/>
      <c r="S39" s="161"/>
    </row>
    <row r="40" spans="1:19" ht="10.5" customHeight="1">
      <c r="A40" s="171" t="s">
        <v>4</v>
      </c>
      <c r="B40" s="172" t="str">
        <f>'HC-Res'!$B$20</f>
        <v>Jan Demant</v>
      </c>
      <c r="O40" s="161"/>
      <c r="P40" s="161"/>
      <c r="Q40" s="161"/>
      <c r="R40" s="161"/>
      <c r="S40" s="161"/>
    </row>
    <row r="41" spans="1:19" ht="10.5" customHeight="1" thickBot="1">
      <c r="A41" s="173" t="str">
        <f>'HC-Res'!$A$20</f>
        <v>HC-16</v>
      </c>
      <c r="B41" s="174" t="str">
        <f>'HC-Res'!$D$20</f>
        <v>Rasmus Trøst</v>
      </c>
      <c r="C41" s="183" t="s">
        <v>5</v>
      </c>
      <c r="O41" s="161"/>
      <c r="P41" s="161"/>
      <c r="Q41" s="161"/>
      <c r="R41" s="161"/>
      <c r="S41" s="161"/>
    </row>
    <row r="42" spans="1:19" ht="10.5" customHeight="1">
      <c r="A42" s="162"/>
      <c r="O42" s="161"/>
      <c r="P42" s="161"/>
      <c r="Q42" s="161"/>
      <c r="R42" s="161"/>
      <c r="S42" s="161"/>
    </row>
    <row r="43" spans="1:19" ht="10.5" customHeight="1">
      <c r="A43" s="161"/>
      <c r="O43" s="161"/>
      <c r="P43" s="161"/>
      <c r="Q43" s="161"/>
      <c r="R43" s="161"/>
      <c r="S43" s="161"/>
    </row>
    <row r="44" spans="1:19" ht="7.5" customHeight="1">
      <c r="A44" s="161"/>
      <c r="O44" s="161"/>
      <c r="P44" s="161"/>
      <c r="Q44" s="161"/>
      <c r="R44" s="161"/>
      <c r="S44" s="161"/>
    </row>
    <row r="45" spans="1:19" ht="17.25" customHeight="1">
      <c r="A45" s="184" t="s">
        <v>6</v>
      </c>
      <c r="B45" s="178"/>
      <c r="O45" s="161"/>
      <c r="P45" s="161"/>
      <c r="Q45" s="161"/>
      <c r="R45" s="161"/>
      <c r="S45" s="161"/>
    </row>
    <row r="46" spans="1:19" ht="15" customHeight="1">
      <c r="A46" s="162"/>
      <c r="B46" s="170" t="str">
        <f>IF('HC-Res'!$S$21=0,TOM,'HC-Res'!$E$21)</f>
        <v>5/11 7/11 3/11</v>
      </c>
      <c r="O46" s="161"/>
      <c r="P46" s="161"/>
      <c r="Q46" s="161"/>
      <c r="R46" s="161"/>
      <c r="S46" s="161"/>
    </row>
    <row r="47" spans="1:19" ht="10.5" customHeight="1">
      <c r="A47" s="171" t="s">
        <v>4</v>
      </c>
      <c r="B47" s="172" t="str">
        <f>'HC-Res'!$B$21</f>
        <v>Casper Kendra</v>
      </c>
      <c r="O47" s="161"/>
      <c r="P47" s="161"/>
      <c r="Q47" s="161"/>
      <c r="R47" s="161"/>
      <c r="S47" s="161"/>
    </row>
    <row r="48" spans="1:19" ht="10.5" customHeight="1" thickBot="1">
      <c r="A48" s="173" t="str">
        <f>'HC-Res'!$A$21</f>
        <v>HC-17</v>
      </c>
      <c r="B48" s="174" t="str">
        <f>'HC-Res'!$D$21</f>
        <v>Tommy Møllenberg</v>
      </c>
      <c r="C48" s="175"/>
      <c r="F48" s="170" t="str">
        <f>IF('HC-Res'!$S$23=0,TOM,'HC-Res'!$E$23)</f>
        <v>11/8 17/15 11/6</v>
      </c>
      <c r="O48" s="161"/>
      <c r="P48" s="161"/>
      <c r="Q48" s="161"/>
      <c r="R48" s="161"/>
      <c r="S48" s="161"/>
    </row>
    <row r="49" spans="1:19" ht="10.5" customHeight="1">
      <c r="A49" s="162"/>
      <c r="C49" s="176"/>
      <c r="D49" s="177"/>
      <c r="E49" s="171" t="s">
        <v>4</v>
      </c>
      <c r="F49" s="172" t="str">
        <f>'HC-Res'!$B$23</f>
        <v>Tommy Møllenberg</v>
      </c>
      <c r="O49" s="161"/>
      <c r="P49" s="161"/>
      <c r="Q49" s="161"/>
      <c r="R49" s="161"/>
      <c r="S49" s="161"/>
    </row>
    <row r="50" spans="1:19" ht="10.5" customHeight="1" thickBot="1">
      <c r="A50" s="162"/>
      <c r="B50" s="170" t="str">
        <f>IF('HC-Res'!$S$22=0,TOM,'HC-Res'!$E$22)</f>
        <v>11/3 11/7 9/11 11/1</v>
      </c>
      <c r="C50" s="176"/>
      <c r="E50" s="173" t="str">
        <f>'HC-Res'!$A$23</f>
        <v>HC-19</v>
      </c>
      <c r="F50" s="174" t="str">
        <f>'HC-Res'!$D$23</f>
        <v>Peter Christoffersen</v>
      </c>
      <c r="G50" s="183" t="s">
        <v>7</v>
      </c>
      <c r="O50" s="161"/>
      <c r="P50" s="161"/>
      <c r="Q50" s="161"/>
      <c r="R50" s="161"/>
      <c r="S50" s="161"/>
    </row>
    <row r="51" spans="1:19" ht="10.5" customHeight="1">
      <c r="A51" s="171" t="s">
        <v>4</v>
      </c>
      <c r="B51" s="172" t="str">
        <f>'HC-Res'!$B$22</f>
        <v>Peter Christoffersen</v>
      </c>
      <c r="C51" s="179"/>
      <c r="O51" s="161"/>
      <c r="P51" s="161"/>
      <c r="Q51" s="161"/>
      <c r="R51" s="161"/>
      <c r="S51" s="161"/>
    </row>
    <row r="52" spans="1:19" ht="10.5" customHeight="1" thickBot="1">
      <c r="A52" s="173" t="str">
        <f>'HC-Res'!$A$22</f>
        <v>HC-18</v>
      </c>
      <c r="B52" s="174" t="str">
        <f>'HC-Res'!$D$22</f>
        <v>Kasper Bertelsen</v>
      </c>
      <c r="O52" s="161"/>
      <c r="P52" s="161"/>
      <c r="Q52" s="161"/>
      <c r="R52" s="161"/>
      <c r="S52" s="161"/>
    </row>
    <row r="53" spans="1:19" ht="10.5" customHeight="1">
      <c r="A53" s="162"/>
      <c r="O53" s="161"/>
      <c r="P53" s="161"/>
      <c r="Q53" s="161"/>
      <c r="R53" s="161"/>
      <c r="S53" s="161"/>
    </row>
    <row r="54" spans="1:19" ht="10.5" customHeight="1">
      <c r="A54" s="162"/>
      <c r="B54" s="170" t="str">
        <f>IF('HC-Res'!$S$24=0,TOM,'HC-Res'!$E$24)</f>
        <v>11/0 11/0 11/0</v>
      </c>
      <c r="O54" s="161"/>
      <c r="P54" s="161"/>
      <c r="Q54" s="161"/>
      <c r="R54" s="161"/>
      <c r="S54" s="161"/>
    </row>
    <row r="55" spans="1:19" ht="10.5" customHeight="1">
      <c r="A55" s="171" t="s">
        <v>4</v>
      </c>
      <c r="B55" s="172" t="str">
        <f>'HC-Res'!$B$24</f>
        <v>Casper Kendra</v>
      </c>
      <c r="O55" s="161"/>
      <c r="P55" s="161"/>
      <c r="Q55" s="161"/>
      <c r="R55" s="161"/>
      <c r="S55" s="161"/>
    </row>
    <row r="56" spans="1:19" ht="10.5" customHeight="1" thickBot="1">
      <c r="A56" s="173" t="str">
        <f>'HC-Res'!$A$24</f>
        <v>HC-20</v>
      </c>
      <c r="B56" s="174" t="str">
        <f>'HC-Res'!$D$24</f>
        <v>Kasper Bertelsen</v>
      </c>
      <c r="C56" s="183" t="s">
        <v>8</v>
      </c>
      <c r="O56" s="161"/>
      <c r="P56" s="161"/>
      <c r="Q56" s="161"/>
      <c r="R56" s="161"/>
      <c r="S56" s="161"/>
    </row>
    <row r="57" spans="1:19" ht="9">
      <c r="A57" s="161"/>
      <c r="O57" s="161"/>
      <c r="P57" s="161"/>
      <c r="Q57" s="161"/>
      <c r="R57" s="161"/>
      <c r="S57" s="161"/>
    </row>
    <row r="58" spans="1:19" ht="9">
      <c r="A58" s="161"/>
      <c r="O58" s="161"/>
      <c r="P58" s="161"/>
      <c r="Q58" s="161"/>
      <c r="R58" s="161"/>
      <c r="S58" s="161"/>
    </row>
    <row r="59" spans="1:19" ht="28.5" customHeight="1">
      <c r="A59" s="161"/>
      <c r="O59" s="161"/>
      <c r="P59" s="161"/>
      <c r="Q59" s="161"/>
      <c r="R59" s="161"/>
      <c r="S59" s="161"/>
    </row>
    <row r="60" spans="1:27" s="148" customFormat="1" ht="48.75" customHeight="1">
      <c r="A60" s="261" t="str">
        <f>Parametre!$B$1</f>
        <v>CC Plast Cup</v>
      </c>
      <c r="B60" s="147"/>
      <c r="C60" s="262"/>
      <c r="D60" s="262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Z60" s="149"/>
      <c r="AA60" s="149"/>
    </row>
    <row r="61" spans="1:14" s="160" customFormat="1" ht="39.75">
      <c r="A61" s="158" t="str">
        <f>REPT(A2,1)</f>
        <v>Herre C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9" ht="30.75" customHeight="1">
      <c r="A62" s="161"/>
      <c r="O62" s="161"/>
      <c r="P62" s="161"/>
      <c r="Q62" s="161"/>
      <c r="R62" s="161"/>
      <c r="S62" s="161"/>
    </row>
    <row r="63" spans="1:19" ht="21.75" customHeight="1">
      <c r="A63" s="161"/>
      <c r="O63" s="161"/>
      <c r="P63" s="161"/>
      <c r="Q63" s="161"/>
      <c r="R63" s="161"/>
      <c r="S63" s="161"/>
    </row>
    <row r="64" spans="1:19" ht="22.5" customHeight="1">
      <c r="A64" s="185" t="s">
        <v>9</v>
      </c>
      <c r="O64" s="161"/>
      <c r="P64" s="161"/>
      <c r="Q64" s="161"/>
      <c r="R64" s="161"/>
      <c r="S64" s="161"/>
    </row>
    <row r="65" spans="1:19" ht="20.25" customHeight="1">
      <c r="A65" s="178"/>
      <c r="B65" s="170" t="str">
        <f>IF('HC-Res'!$S$25=0,TOM,'HC-Res'!$E$25)</f>
        <v>Bane ? / Kl. ??:??</v>
      </c>
      <c r="O65" s="161"/>
      <c r="P65" s="161"/>
      <c r="Q65" s="161"/>
      <c r="R65" s="161"/>
      <c r="S65" s="161"/>
    </row>
    <row r="66" spans="1:19" ht="10.5" customHeight="1">
      <c r="A66" s="171" t="s">
        <v>4</v>
      </c>
      <c r="B66" s="172" t="str">
        <f>'HC-Res'!$B$25</f>
        <v>Bye</v>
      </c>
      <c r="O66" s="161"/>
      <c r="P66" s="161"/>
      <c r="Q66" s="161"/>
      <c r="R66" s="161"/>
      <c r="S66" s="161"/>
    </row>
    <row r="67" spans="1:19" ht="10.5" customHeight="1" thickBot="1">
      <c r="A67" s="173" t="str">
        <f>'HC-Res'!$A$25</f>
        <v>HC-21</v>
      </c>
      <c r="B67" s="174" t="str">
        <f>'HC-Res'!$D$25</f>
        <v>Bye</v>
      </c>
      <c r="C67" s="175"/>
      <c r="F67" s="170" t="str">
        <f>IF('HC-Res'!$S$29=0,TOM,'HC-Res'!$E$29)</f>
        <v>Bane ? / Kl. ??:??</v>
      </c>
      <c r="O67" s="161"/>
      <c r="P67" s="161"/>
      <c r="Q67" s="161"/>
      <c r="R67" s="161"/>
      <c r="S67" s="161"/>
    </row>
    <row r="68" spans="1:19" ht="10.5" customHeight="1">
      <c r="A68" s="162"/>
      <c r="C68" s="176"/>
      <c r="D68" s="177"/>
      <c r="E68" s="171" t="s">
        <v>4</v>
      </c>
      <c r="F68" s="172" t="e">
        <f>'HC-Res'!$B$29</f>
        <v>#REF!</v>
      </c>
      <c r="G68" s="178"/>
      <c r="O68" s="161"/>
      <c r="P68" s="161"/>
      <c r="Q68" s="161"/>
      <c r="R68" s="161"/>
      <c r="S68" s="161"/>
    </row>
    <row r="69" spans="1:19" ht="10.5" customHeight="1" thickBot="1">
      <c r="A69" s="162"/>
      <c r="B69" s="170" t="str">
        <f>IF('HC-Res'!$S$26=0,TOM,'HC-Res'!$E$26)</f>
        <v>Bane ? / Kl. ??:??</v>
      </c>
      <c r="C69" s="176"/>
      <c r="E69" s="173" t="str">
        <f>'HC-Res'!$A$29</f>
        <v>HC-25</v>
      </c>
      <c r="F69" s="174" t="e">
        <f>'HC-Res'!$D$29</f>
        <v>#REF!</v>
      </c>
      <c r="G69" s="175"/>
      <c r="O69" s="161"/>
      <c r="P69" s="161"/>
      <c r="Q69" s="161"/>
      <c r="R69" s="161"/>
      <c r="S69" s="161"/>
    </row>
    <row r="70" spans="1:19" ht="10.5" customHeight="1">
      <c r="A70" s="171" t="s">
        <v>4</v>
      </c>
      <c r="B70" s="172" t="str">
        <f>'HC-Res'!$B$26</f>
        <v>Bye</v>
      </c>
      <c r="C70" s="179"/>
      <c r="G70" s="176"/>
      <c r="H70" s="180"/>
      <c r="O70" s="161"/>
      <c r="P70" s="161"/>
      <c r="Q70" s="161"/>
      <c r="R70" s="161"/>
      <c r="S70" s="161"/>
    </row>
    <row r="71" spans="1:19" ht="10.5" customHeight="1" thickBot="1">
      <c r="A71" s="173" t="str">
        <f>'HC-Res'!$A$26</f>
        <v>HC-22</v>
      </c>
      <c r="B71" s="174" t="str">
        <f>'HC-Res'!$D$26</f>
        <v>Bye</v>
      </c>
      <c r="G71" s="176"/>
      <c r="H71" s="180"/>
      <c r="J71" s="170" t="str">
        <f>IF('HC-Res'!$S$31=0,TOM,'HC-Res'!$E$31)</f>
        <v>Bane ? / Kl. ??:??</v>
      </c>
      <c r="O71" s="161"/>
      <c r="P71" s="161"/>
      <c r="Q71" s="161"/>
      <c r="R71" s="161"/>
      <c r="S71" s="161"/>
    </row>
    <row r="72" spans="1:19" ht="10.5" customHeight="1">
      <c r="A72" s="162"/>
      <c r="G72" s="176"/>
      <c r="H72" s="181"/>
      <c r="I72" s="171" t="s">
        <v>4</v>
      </c>
      <c r="J72" s="172" t="e">
        <f>'HC-Res'!$B$31</f>
        <v>#REF!</v>
      </c>
      <c r="O72" s="161"/>
      <c r="P72" s="161"/>
      <c r="Q72" s="161"/>
      <c r="R72" s="161"/>
      <c r="S72" s="161"/>
    </row>
    <row r="73" spans="1:19" ht="10.5" customHeight="1" thickBot="1">
      <c r="A73" s="162"/>
      <c r="B73" s="170" t="str">
        <f>IF('HC-Res'!$S$27=0,TOM,'HC-Res'!$E$27)</f>
        <v>Bane ? / Kl. ??:??</v>
      </c>
      <c r="G73" s="176"/>
      <c r="H73" s="180"/>
      <c r="I73" s="173" t="str">
        <f>'HC-Res'!$A$31</f>
        <v>HC-27</v>
      </c>
      <c r="J73" s="174" t="e">
        <f>'HC-Res'!$D$31</f>
        <v>#REF!</v>
      </c>
      <c r="K73" s="183" t="s">
        <v>10</v>
      </c>
      <c r="O73" s="161"/>
      <c r="P73" s="161"/>
      <c r="Q73" s="161"/>
      <c r="R73" s="161"/>
      <c r="S73" s="161"/>
    </row>
    <row r="74" spans="1:19" ht="10.5" customHeight="1">
      <c r="A74" s="171" t="s">
        <v>4</v>
      </c>
      <c r="B74" s="172" t="str">
        <f>'HC-Res'!$B$27</f>
        <v>Bye</v>
      </c>
      <c r="G74" s="176"/>
      <c r="H74" s="180"/>
      <c r="O74" s="161"/>
      <c r="P74" s="161"/>
      <c r="Q74" s="161"/>
      <c r="R74" s="161"/>
      <c r="S74" s="161"/>
    </row>
    <row r="75" spans="1:19" ht="10.5" customHeight="1" thickBot="1">
      <c r="A75" s="173" t="str">
        <f>'HC-Res'!$A$27</f>
        <v>HC-23</v>
      </c>
      <c r="B75" s="174" t="str">
        <f>'HC-Res'!$D$27</f>
        <v>Bye</v>
      </c>
      <c r="C75" s="175"/>
      <c r="F75" s="170" t="str">
        <f>IF('HC-Res'!$S$30=0,TOM,'HC-Res'!$E$30)</f>
        <v>Bane ? / Kl. ??:??</v>
      </c>
      <c r="G75" s="176"/>
      <c r="H75" s="180"/>
      <c r="O75" s="161"/>
      <c r="P75" s="161"/>
      <c r="Q75" s="161"/>
      <c r="R75" s="161"/>
      <c r="S75" s="161"/>
    </row>
    <row r="76" spans="1:19" ht="10.5" customHeight="1">
      <c r="A76" s="162"/>
      <c r="C76" s="176"/>
      <c r="D76" s="177"/>
      <c r="E76" s="171" t="s">
        <v>4</v>
      </c>
      <c r="F76" s="172" t="e">
        <f>'HC-Res'!$B$30</f>
        <v>#REF!</v>
      </c>
      <c r="G76" s="179"/>
      <c r="O76" s="161"/>
      <c r="P76" s="161"/>
      <c r="Q76" s="161"/>
      <c r="R76" s="161"/>
      <c r="S76" s="161"/>
    </row>
    <row r="77" spans="1:19" ht="10.5" customHeight="1" thickBot="1">
      <c r="A77" s="162"/>
      <c r="B77" s="170" t="str">
        <f>IF('HC-Res'!$S$28=0,TOM,'HC-Res'!$E$28)</f>
        <v>Bane ? / Kl. ??:??</v>
      </c>
      <c r="C77" s="176"/>
      <c r="E77" s="173" t="str">
        <f>'HC-Res'!$A$30</f>
        <v>HC-26</v>
      </c>
      <c r="F77" s="174" t="e">
        <f>'HC-Res'!$D$30</f>
        <v>#REF!</v>
      </c>
      <c r="O77" s="161"/>
      <c r="P77" s="161"/>
      <c r="Q77" s="161"/>
      <c r="R77" s="161"/>
      <c r="S77" s="161"/>
    </row>
    <row r="78" spans="1:19" ht="10.5" customHeight="1">
      <c r="A78" s="171" t="s">
        <v>4</v>
      </c>
      <c r="B78" s="172" t="str">
        <f>'HC-Res'!$B$28</f>
        <v>Bye</v>
      </c>
      <c r="C78" s="179"/>
      <c r="O78" s="161"/>
      <c r="P78" s="161"/>
      <c r="Q78" s="161"/>
      <c r="R78" s="161"/>
      <c r="S78" s="161"/>
    </row>
    <row r="79" spans="1:19" ht="10.5" customHeight="1" thickBot="1">
      <c r="A79" s="173" t="str">
        <f>'HC-Res'!$A$28</f>
        <v>HC-24</v>
      </c>
      <c r="B79" s="174" t="str">
        <f>'HC-Res'!$D$28</f>
        <v>Bye</v>
      </c>
      <c r="O79" s="161"/>
      <c r="P79" s="161"/>
      <c r="Q79" s="161"/>
      <c r="R79" s="161"/>
      <c r="S79" s="161"/>
    </row>
    <row r="80" spans="1:19" ht="10.5" customHeight="1">
      <c r="A80" s="162"/>
      <c r="O80" s="161"/>
      <c r="P80" s="161"/>
      <c r="Q80" s="161"/>
      <c r="R80" s="161"/>
      <c r="S80" s="161"/>
    </row>
    <row r="81" spans="1:19" ht="10.5" customHeight="1">
      <c r="A81" s="162"/>
      <c r="O81" s="161"/>
      <c r="P81" s="161"/>
      <c r="Q81" s="161"/>
      <c r="R81" s="161"/>
      <c r="S81" s="161"/>
    </row>
    <row r="82" spans="1:19" ht="10.5" customHeight="1">
      <c r="A82" s="162"/>
      <c r="B82" s="170" t="str">
        <f>IF('HC-Res'!$S$32=0,TOM,'HC-Res'!$E$32)</f>
        <v>Bane ? / Kl. ??:??</v>
      </c>
      <c r="O82" s="161"/>
      <c r="P82" s="161"/>
      <c r="Q82" s="161"/>
      <c r="R82" s="161"/>
      <c r="S82" s="161"/>
    </row>
    <row r="83" spans="1:19" ht="10.5" customHeight="1">
      <c r="A83" s="171" t="s">
        <v>4</v>
      </c>
      <c r="B83" s="172" t="e">
        <f>'HC-Res'!$B$32</f>
        <v>#REF!</v>
      </c>
      <c r="O83" s="161"/>
      <c r="P83" s="161"/>
      <c r="Q83" s="161"/>
      <c r="R83" s="161"/>
      <c r="S83" s="161"/>
    </row>
    <row r="84" spans="1:19" ht="10.5" customHeight="1" thickBot="1">
      <c r="A84" s="173" t="str">
        <f>'HC-Res'!$A$32</f>
        <v>HC-28</v>
      </c>
      <c r="B84" s="174" t="e">
        <f>'HC-Res'!$D$32</f>
        <v>#REF!</v>
      </c>
      <c r="C84" s="183" t="s">
        <v>11</v>
      </c>
      <c r="E84" s="178"/>
      <c r="O84" s="161"/>
      <c r="P84" s="161"/>
      <c r="Q84" s="161"/>
      <c r="R84" s="161"/>
      <c r="S84" s="161"/>
    </row>
    <row r="85" spans="1:19" ht="10.5" customHeight="1">
      <c r="A85" s="162"/>
      <c r="O85" s="161"/>
      <c r="P85" s="161"/>
      <c r="Q85" s="161"/>
      <c r="R85" s="161"/>
      <c r="S85" s="161"/>
    </row>
    <row r="86" spans="1:19" ht="10.5" customHeight="1">
      <c r="A86" s="161"/>
      <c r="O86" s="161"/>
      <c r="P86" s="161"/>
      <c r="Q86" s="161"/>
      <c r="R86" s="161"/>
      <c r="S86" s="161"/>
    </row>
    <row r="87" spans="1:19" ht="10.5" customHeight="1">
      <c r="A87" s="161"/>
      <c r="O87" s="161"/>
      <c r="P87" s="161"/>
      <c r="Q87" s="161"/>
      <c r="R87" s="161"/>
      <c r="S87" s="161"/>
    </row>
    <row r="88" spans="1:19" ht="10.5" customHeight="1">
      <c r="A88" s="168"/>
      <c r="O88" s="161"/>
      <c r="P88" s="161"/>
      <c r="Q88" s="161"/>
      <c r="R88" s="161"/>
      <c r="S88" s="161"/>
    </row>
    <row r="89" spans="1:19" ht="15" customHeight="1">
      <c r="A89" s="186" t="s">
        <v>12</v>
      </c>
      <c r="O89" s="161"/>
      <c r="P89" s="161"/>
      <c r="Q89" s="161"/>
      <c r="R89" s="161"/>
      <c r="S89" s="161"/>
    </row>
    <row r="90" spans="1:19" ht="21" customHeight="1">
      <c r="A90" s="162"/>
      <c r="B90" s="170" t="str">
        <f>IF('HC-Res'!$S$33=0,TOM,'HC-Res'!$E$33)</f>
        <v>Bane ? / Kl. ??:??</v>
      </c>
      <c r="O90" s="161"/>
      <c r="P90" s="161"/>
      <c r="Q90" s="161"/>
      <c r="R90" s="161"/>
      <c r="S90" s="161"/>
    </row>
    <row r="91" spans="1:19" ht="10.5" customHeight="1">
      <c r="A91" s="171" t="s">
        <v>4</v>
      </c>
      <c r="B91" s="172" t="e">
        <f>'HC-Res'!$B$33</f>
        <v>#REF!</v>
      </c>
      <c r="O91" s="161"/>
      <c r="P91" s="161"/>
      <c r="Q91" s="161"/>
      <c r="R91" s="161"/>
      <c r="S91" s="161"/>
    </row>
    <row r="92" spans="1:19" ht="10.5" customHeight="1" thickBot="1">
      <c r="A92" s="173" t="str">
        <f>'HC-Res'!$A$33</f>
        <v>HC-29</v>
      </c>
      <c r="B92" s="174" t="e">
        <f>'HC-Res'!$D$33</f>
        <v>#REF!</v>
      </c>
      <c r="C92" s="175"/>
      <c r="F92" s="170" t="str">
        <f>IF('HC-Res'!$S$35=0,TOM,'HC-Res'!$E$35)</f>
        <v>Bane ? / Kl. ??:??</v>
      </c>
      <c r="O92" s="161"/>
      <c r="P92" s="161"/>
      <c r="Q92" s="161"/>
      <c r="R92" s="161"/>
      <c r="S92" s="161"/>
    </row>
    <row r="93" spans="1:19" ht="10.5" customHeight="1">
      <c r="A93" s="162"/>
      <c r="C93" s="176"/>
      <c r="D93" s="177"/>
      <c r="E93" s="171" t="s">
        <v>4</v>
      </c>
      <c r="F93" s="172" t="e">
        <f>'HC-Res'!$B$35</f>
        <v>#REF!</v>
      </c>
      <c r="O93" s="161"/>
      <c r="P93" s="161"/>
      <c r="Q93" s="161"/>
      <c r="R93" s="161"/>
      <c r="S93" s="161"/>
    </row>
    <row r="94" spans="1:19" ht="10.5" customHeight="1" thickBot="1">
      <c r="A94" s="162"/>
      <c r="B94" s="170" t="str">
        <f>IF('HC-Res'!$S$34=0,TOM,'HC-Res'!$E$34)</f>
        <v>Bane ? / Kl. ??:??</v>
      </c>
      <c r="C94" s="176"/>
      <c r="E94" s="173" t="str">
        <f>'HC-Res'!$A$35</f>
        <v>HC-31</v>
      </c>
      <c r="F94" s="174" t="e">
        <f>'HC-Res'!$D$35</f>
        <v>#REF!</v>
      </c>
      <c r="G94" s="183" t="s">
        <v>13</v>
      </c>
      <c r="O94" s="161"/>
      <c r="P94" s="161"/>
      <c r="Q94" s="161"/>
      <c r="R94" s="161"/>
      <c r="S94" s="161"/>
    </row>
    <row r="95" spans="1:19" ht="10.5" customHeight="1">
      <c r="A95" s="171" t="s">
        <v>4</v>
      </c>
      <c r="B95" s="172" t="e">
        <f>'HC-Res'!$B$34</f>
        <v>#REF!</v>
      </c>
      <c r="C95" s="179"/>
      <c r="O95" s="161"/>
      <c r="P95" s="161"/>
      <c r="Q95" s="161"/>
      <c r="R95" s="161"/>
      <c r="S95" s="161"/>
    </row>
    <row r="96" spans="1:19" ht="10.5" customHeight="1" thickBot="1">
      <c r="A96" s="173" t="str">
        <f>'HC-Res'!$A$34</f>
        <v>HC-30</v>
      </c>
      <c r="B96" s="174" t="e">
        <f>'HC-Res'!$D$34</f>
        <v>#REF!</v>
      </c>
      <c r="O96" s="161"/>
      <c r="P96" s="161"/>
      <c r="Q96" s="161"/>
      <c r="R96" s="161"/>
      <c r="S96" s="161"/>
    </row>
    <row r="97" spans="1:19" ht="10.5" customHeight="1">
      <c r="A97" s="162"/>
      <c r="O97" s="161"/>
      <c r="P97" s="161"/>
      <c r="Q97" s="161"/>
      <c r="R97" s="161"/>
      <c r="S97" s="161"/>
    </row>
    <row r="98" spans="1:19" ht="10.5" customHeight="1">
      <c r="A98" s="162"/>
      <c r="O98" s="161"/>
      <c r="P98" s="161"/>
      <c r="Q98" s="161"/>
      <c r="R98" s="161"/>
      <c r="S98" s="161"/>
    </row>
    <row r="99" spans="1:19" ht="10.5" customHeight="1">
      <c r="A99" s="162"/>
      <c r="B99" s="170" t="str">
        <f>IF('HC-Res'!$S$36=0,TOM,'HC-Res'!$E$36)</f>
        <v>Bane ? / Kl. ??:??</v>
      </c>
      <c r="O99" s="161"/>
      <c r="P99" s="161"/>
      <c r="Q99" s="161"/>
      <c r="R99" s="161"/>
      <c r="S99" s="161"/>
    </row>
    <row r="100" spans="1:19" ht="10.5" customHeight="1">
      <c r="A100" s="171" t="s">
        <v>4</v>
      </c>
      <c r="B100" s="172" t="e">
        <f>'HC-Res'!$B$36</f>
        <v>#REF!</v>
      </c>
      <c r="O100" s="161"/>
      <c r="P100" s="161"/>
      <c r="Q100" s="161"/>
      <c r="R100" s="161"/>
      <c r="S100" s="161"/>
    </row>
    <row r="101" spans="1:19" ht="10.5" customHeight="1" thickBot="1">
      <c r="A101" s="173" t="str">
        <f>'HC-Res'!$A$36</f>
        <v>HC-32</v>
      </c>
      <c r="B101" s="174" t="e">
        <f>'HC-Res'!$D$36</f>
        <v>#REF!</v>
      </c>
      <c r="C101" s="183" t="s">
        <v>14</v>
      </c>
      <c r="O101" s="161"/>
      <c r="P101" s="161"/>
      <c r="Q101" s="161"/>
      <c r="R101" s="161"/>
      <c r="S101" s="161"/>
    </row>
    <row r="102" spans="1:19" ht="10.5" customHeight="1">
      <c r="A102" s="161"/>
      <c r="O102" s="161"/>
      <c r="P102" s="161"/>
      <c r="Q102" s="161"/>
      <c r="R102" s="161"/>
      <c r="S102" s="161"/>
    </row>
    <row r="103" spans="1:19" ht="9">
      <c r="A103" s="161"/>
      <c r="O103" s="161"/>
      <c r="P103" s="161"/>
      <c r="Q103" s="161"/>
      <c r="R103" s="161"/>
      <c r="S103" s="161"/>
    </row>
    <row r="104" spans="1:19" ht="9">
      <c r="A104" s="161"/>
      <c r="O104" s="161"/>
      <c r="P104" s="161"/>
      <c r="Q104" s="161"/>
      <c r="R104" s="161"/>
      <c r="S104" s="161"/>
    </row>
    <row r="105" spans="1:19" ht="9">
      <c r="A105" s="161"/>
      <c r="O105" s="161"/>
      <c r="P105" s="161"/>
      <c r="Q105" s="161"/>
      <c r="R105" s="161"/>
      <c r="S105" s="161"/>
    </row>
    <row r="106" spans="1:19" ht="9">
      <c r="A106" s="161"/>
      <c r="O106" s="161"/>
      <c r="P106" s="161"/>
      <c r="Q106" s="161"/>
      <c r="R106" s="161"/>
      <c r="S106" s="161"/>
    </row>
    <row r="107" spans="5:19" ht="15.75">
      <c r="E107" s="187"/>
      <c r="F107" s="187"/>
      <c r="O107" s="161"/>
      <c r="P107" s="161"/>
      <c r="Q107" s="161"/>
      <c r="R107" s="161"/>
      <c r="S107" s="161"/>
    </row>
    <row r="108" spans="5:19" ht="15.75">
      <c r="E108" s="187"/>
      <c r="F108" s="187"/>
      <c r="O108" s="161"/>
      <c r="P108" s="161"/>
      <c r="Q108" s="161"/>
      <c r="R108" s="161"/>
      <c r="S108" s="161"/>
    </row>
    <row r="109" spans="5:19" ht="15.75">
      <c r="E109" s="187"/>
      <c r="F109" s="187"/>
      <c r="O109" s="161"/>
      <c r="P109" s="161"/>
      <c r="Q109" s="161"/>
      <c r="R109" s="161"/>
      <c r="S109" s="161"/>
    </row>
    <row r="110" spans="5:19" ht="15.75">
      <c r="E110" s="187"/>
      <c r="F110" s="187"/>
      <c r="O110" s="161"/>
      <c r="P110" s="161"/>
      <c r="Q110" s="161"/>
      <c r="R110" s="161"/>
      <c r="S110" s="161"/>
    </row>
    <row r="111" spans="5:19" ht="15.75">
      <c r="E111" s="187"/>
      <c r="F111" s="187"/>
      <c r="O111" s="161"/>
      <c r="P111" s="161"/>
      <c r="Q111" s="161"/>
      <c r="R111" s="161"/>
      <c r="S111" s="161"/>
    </row>
    <row r="112" spans="5:19" ht="15.75">
      <c r="E112" s="187"/>
      <c r="F112" s="187"/>
      <c r="O112" s="161"/>
      <c r="P112" s="161"/>
      <c r="Q112" s="161"/>
      <c r="R112" s="161"/>
      <c r="S112" s="161"/>
    </row>
    <row r="113" spans="5:19" ht="15.75">
      <c r="E113" s="187"/>
      <c r="F113" s="187"/>
      <c r="O113" s="161"/>
      <c r="P113" s="161"/>
      <c r="Q113" s="161"/>
      <c r="R113" s="161"/>
      <c r="S113" s="161"/>
    </row>
    <row r="114" spans="5:19" ht="15.75">
      <c r="E114" s="187"/>
      <c r="F114" s="187"/>
      <c r="O114" s="161"/>
      <c r="P114" s="161"/>
      <c r="Q114" s="161"/>
      <c r="R114" s="161"/>
      <c r="S114" s="161"/>
    </row>
    <row r="115" spans="5:19" ht="15.75">
      <c r="E115" s="187"/>
      <c r="F115" s="187"/>
      <c r="O115" s="161"/>
      <c r="P115" s="161"/>
      <c r="Q115" s="161"/>
      <c r="R115" s="161"/>
      <c r="S115" s="161"/>
    </row>
    <row r="116" spans="5:19" ht="15.75">
      <c r="E116" s="187"/>
      <c r="F116" s="187"/>
      <c r="O116" s="161"/>
      <c r="P116" s="161"/>
      <c r="Q116" s="161"/>
      <c r="R116" s="161"/>
      <c r="S116" s="161"/>
    </row>
    <row r="117" spans="5:19" ht="15.75">
      <c r="E117" s="187"/>
      <c r="F117" s="187"/>
      <c r="O117" s="161"/>
      <c r="P117" s="161"/>
      <c r="Q117" s="161"/>
      <c r="R117" s="161"/>
      <c r="S117" s="161"/>
    </row>
    <row r="118" spans="5:19" ht="15.75">
      <c r="E118" s="187"/>
      <c r="F118" s="187"/>
      <c r="O118" s="161"/>
      <c r="P118" s="161"/>
      <c r="Q118" s="161"/>
      <c r="R118" s="161"/>
      <c r="S118" s="161"/>
    </row>
    <row r="119" spans="5:19" ht="15.75">
      <c r="E119" s="187"/>
      <c r="F119" s="187"/>
      <c r="O119" s="161"/>
      <c r="P119" s="161"/>
      <c r="Q119" s="161"/>
      <c r="R119" s="161"/>
      <c r="S119" s="161"/>
    </row>
    <row r="120" spans="5:19" ht="15.75">
      <c r="E120" s="187"/>
      <c r="F120" s="187"/>
      <c r="O120" s="161"/>
      <c r="P120" s="161"/>
      <c r="Q120" s="161"/>
      <c r="R120" s="161"/>
      <c r="S120" s="161"/>
    </row>
    <row r="121" spans="5:19" ht="15.75">
      <c r="E121" s="187"/>
      <c r="F121" s="187"/>
      <c r="O121" s="161"/>
      <c r="P121" s="161"/>
      <c r="Q121" s="161"/>
      <c r="R121" s="161"/>
      <c r="S121" s="161"/>
    </row>
    <row r="122" spans="5:19" ht="15.75">
      <c r="E122" s="187"/>
      <c r="F122" s="187"/>
      <c r="O122" s="161"/>
      <c r="P122" s="161"/>
      <c r="Q122" s="161"/>
      <c r="R122" s="161"/>
      <c r="S122" s="161"/>
    </row>
    <row r="123" spans="1:19" ht="9">
      <c r="A123" s="161"/>
      <c r="O123" s="161"/>
      <c r="P123" s="161"/>
      <c r="Q123" s="161"/>
      <c r="R123" s="161"/>
      <c r="S123" s="161"/>
    </row>
    <row r="124" spans="1:19" ht="9">
      <c r="A124" s="161"/>
      <c r="O124" s="161"/>
      <c r="P124" s="161"/>
      <c r="Q124" s="161"/>
      <c r="R124" s="161"/>
      <c r="S124" s="161"/>
    </row>
    <row r="125" spans="1:19" ht="9">
      <c r="A125" s="161"/>
      <c r="O125" s="161"/>
      <c r="P125" s="161"/>
      <c r="Q125" s="161"/>
      <c r="R125" s="161"/>
      <c r="S125" s="161"/>
    </row>
    <row r="126" spans="1:19" ht="9">
      <c r="A126" s="161"/>
      <c r="O126" s="161"/>
      <c r="P126" s="161"/>
      <c r="Q126" s="161"/>
      <c r="R126" s="161"/>
      <c r="S126" s="161"/>
    </row>
    <row r="127" spans="1:19" ht="9">
      <c r="A127" s="161"/>
      <c r="O127" s="161"/>
      <c r="P127" s="161"/>
      <c r="Q127" s="161"/>
      <c r="R127" s="161"/>
      <c r="S127" s="161"/>
    </row>
    <row r="128" spans="1:19" ht="20.25">
      <c r="A128" s="161"/>
      <c r="B128" s="188"/>
      <c r="O128" s="161"/>
      <c r="P128" s="161"/>
      <c r="R128" s="161"/>
      <c r="S128" s="161"/>
    </row>
    <row r="129" ht="20.25">
      <c r="B129" s="188"/>
    </row>
    <row r="130" ht="20.25">
      <c r="B130" s="188"/>
    </row>
    <row r="131" ht="20.25">
      <c r="B131" s="188"/>
    </row>
    <row r="132" ht="20.25">
      <c r="B132" s="188"/>
    </row>
    <row r="133" ht="20.25">
      <c r="B133" s="188"/>
    </row>
    <row r="134" spans="2:14" s="190" customFormat="1" ht="20.25"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2:14" s="190" customFormat="1" ht="20.25">
      <c r="B135" s="188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2:14" s="190" customFormat="1" ht="20.25">
      <c r="B136" s="188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</row>
    <row r="137" spans="2:14" s="190" customFormat="1" ht="18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2:14" s="190" customFormat="1" ht="18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</row>
    <row r="139" spans="2:14" s="190" customFormat="1" ht="18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2:14" s="190" customFormat="1" ht="18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</row>
    <row r="141" spans="2:14" s="190" customFormat="1" ht="18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</row>
    <row r="142" spans="2:14" s="190" customFormat="1" ht="18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</row>
    <row r="143" spans="2:14" s="190" customFormat="1" ht="18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</row>
    <row r="144" spans="2:14" s="190" customFormat="1" ht="18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</row>
    <row r="145" spans="2:14" s="190" customFormat="1" ht="18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</row>
    <row r="146" spans="2:14" s="190" customFormat="1" ht="18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60"/>
  <sheetViews>
    <sheetView showGridLines="0" zoomScalePageLayoutView="0" workbookViewId="0" topLeftCell="A1">
      <selection activeCell="E21" sqref="E21"/>
    </sheetView>
  </sheetViews>
  <sheetFormatPr defaultColWidth="8.88671875" defaultRowHeight="15"/>
  <cols>
    <col min="1" max="1" width="4.6640625" style="192" customWidth="1"/>
    <col min="2" max="2" width="21.77734375" style="192" customWidth="1"/>
    <col min="3" max="3" width="0.9921875" style="192" customWidth="1"/>
    <col min="4" max="4" width="21.77734375" style="192" customWidth="1"/>
    <col min="5" max="5" width="14.99609375" style="193" customWidth="1"/>
    <col min="6" max="6" width="19.4453125" style="192" customWidth="1"/>
    <col min="7" max="7" width="1.2265625" style="192" customWidth="1"/>
    <col min="8" max="8" width="21.77734375" style="192" customWidth="1"/>
    <col min="9" max="9" width="3.3359375" style="193" customWidth="1"/>
    <col min="10" max="11" width="1.2265625" style="193" customWidth="1"/>
    <col min="12" max="12" width="1.5625" style="193" customWidth="1"/>
    <col min="13" max="14" width="3.99609375" style="193" customWidth="1"/>
    <col min="15" max="16" width="1.2265625" style="193" customWidth="1"/>
    <col min="17" max="18" width="3.6640625" style="193" customWidth="1"/>
    <col min="19" max="19" width="4.21484375" style="193" customWidth="1"/>
    <col min="20" max="20" width="0.88671875" style="193" customWidth="1"/>
    <col min="21" max="22" width="1.2265625" style="193" customWidth="1"/>
    <col min="23" max="23" width="8.88671875" style="193" customWidth="1"/>
    <col min="24" max="26" width="1.2265625" style="193" customWidth="1"/>
    <col min="27" max="27" width="8.88671875" style="193" customWidth="1"/>
    <col min="28" max="28" width="0.88671875" style="193" customWidth="1"/>
    <col min="29" max="30" width="1.2265625" style="193" customWidth="1"/>
    <col min="31" max="31" width="8.88671875" style="193" customWidth="1"/>
    <col min="32" max="32" width="0.88671875" style="193" customWidth="1"/>
    <col min="33" max="34" width="1.2265625" style="193" customWidth="1"/>
    <col min="35" max="35" width="8.88671875" style="193" customWidth="1"/>
    <col min="36" max="37" width="0.88671875" style="193" customWidth="1"/>
    <col min="38" max="38" width="1.2265625" style="193" customWidth="1"/>
    <col min="39" max="39" width="8.88671875" style="193" customWidth="1"/>
    <col min="40" max="40" width="2.10546875" style="193" customWidth="1"/>
    <col min="41" max="41" width="8.88671875" style="193" customWidth="1"/>
    <col min="42" max="42" width="1.2265625" style="193" customWidth="1"/>
    <col min="43" max="16384" width="8.88671875" style="193" customWidth="1"/>
  </cols>
  <sheetData>
    <row r="1" spans="1:42" ht="28.5" customHeight="1">
      <c r="A1" s="216" t="s">
        <v>97</v>
      </c>
      <c r="B1" s="191"/>
      <c r="E1" s="192"/>
      <c r="T1" s="194"/>
      <c r="U1" s="194"/>
      <c r="V1" s="194"/>
      <c r="X1" s="194"/>
      <c r="Y1" s="194"/>
      <c r="Z1" s="194"/>
      <c r="AB1" s="194"/>
      <c r="AC1" s="194"/>
      <c r="AD1" s="194"/>
      <c r="AN1" s="195"/>
      <c r="AP1" s="196"/>
    </row>
    <row r="2" spans="1:42" ht="24" customHeight="1">
      <c r="A2" s="217" t="str">
        <f>Parametre!$B$1</f>
        <v>CC Plast Cup</v>
      </c>
      <c r="E2" s="192"/>
      <c r="F2" s="197"/>
      <c r="T2" s="194"/>
      <c r="U2" s="194"/>
      <c r="V2" s="194"/>
      <c r="X2" s="194"/>
      <c r="Y2" s="194"/>
      <c r="Z2" s="194"/>
      <c r="AB2" s="194"/>
      <c r="AC2" s="194"/>
      <c r="AD2" s="194"/>
      <c r="AN2" s="195"/>
      <c r="AP2" s="196"/>
    </row>
    <row r="3" spans="1:42" ht="21" customHeight="1">
      <c r="A3" s="198"/>
      <c r="B3" s="199"/>
      <c r="E3" s="200" t="s">
        <v>16</v>
      </c>
      <c r="F3" s="201" t="s">
        <v>17</v>
      </c>
      <c r="H3" s="202" t="s">
        <v>18</v>
      </c>
      <c r="O3" s="203" t="s">
        <v>19</v>
      </c>
      <c r="P3" s="204"/>
      <c r="Q3" s="204"/>
      <c r="R3" s="204"/>
      <c r="S3" s="203" t="s">
        <v>20</v>
      </c>
      <c r="T3" s="194"/>
      <c r="U3" s="194"/>
      <c r="V3" s="194"/>
      <c r="X3" s="194"/>
      <c r="Y3" s="194"/>
      <c r="Z3" s="194"/>
      <c r="AB3" s="194"/>
      <c r="AC3" s="194"/>
      <c r="AD3" s="194"/>
      <c r="AN3" s="195"/>
      <c r="AP3" s="196"/>
    </row>
    <row r="4" spans="1:43" ht="11.25">
      <c r="A4" s="198"/>
      <c r="B4" s="205"/>
      <c r="C4" s="205"/>
      <c r="D4" s="205"/>
      <c r="E4" s="206"/>
      <c r="F4" s="205"/>
      <c r="G4" s="205"/>
      <c r="H4" s="205"/>
      <c r="I4" s="196" t="s">
        <v>21</v>
      </c>
      <c r="J4" s="207" t="s">
        <v>22</v>
      </c>
      <c r="K4" s="207" t="s">
        <v>22</v>
      </c>
      <c r="L4" s="207" t="s">
        <v>22</v>
      </c>
      <c r="M4" s="207" t="s">
        <v>22</v>
      </c>
      <c r="N4" s="207" t="s">
        <v>22</v>
      </c>
      <c r="O4" s="195">
        <v>1</v>
      </c>
      <c r="P4" s="195">
        <v>2</v>
      </c>
      <c r="Q4" s="195">
        <v>3</v>
      </c>
      <c r="R4" s="195">
        <v>4</v>
      </c>
      <c r="T4" s="208" t="s">
        <v>23</v>
      </c>
      <c r="U4" s="208"/>
      <c r="V4" s="208"/>
      <c r="W4" s="196"/>
      <c r="X4" s="208" t="s">
        <v>24</v>
      </c>
      <c r="Y4" s="208"/>
      <c r="Z4" s="208"/>
      <c r="AA4" s="196"/>
      <c r="AB4" s="208" t="s">
        <v>25</v>
      </c>
      <c r="AC4" s="208"/>
      <c r="AD4" s="208"/>
      <c r="AE4" s="196"/>
      <c r="AF4" s="208" t="s">
        <v>26</v>
      </c>
      <c r="AG4" s="208"/>
      <c r="AH4" s="208"/>
      <c r="AI4" s="196"/>
      <c r="AJ4" s="208" t="s">
        <v>27</v>
      </c>
      <c r="AK4" s="208"/>
      <c r="AL4" s="208"/>
      <c r="AM4" s="196"/>
      <c r="AN4" s="195" t="s">
        <v>28</v>
      </c>
      <c r="AO4" s="196"/>
      <c r="AP4" s="196"/>
      <c r="AQ4" s="196"/>
    </row>
    <row r="5" spans="1:42" ht="11.25">
      <c r="A5" s="198" t="s">
        <v>98</v>
      </c>
      <c r="B5" s="206" t="str">
        <f>REPT('HC-Ræk'!$B$7,1)</f>
        <v>Jan Demant</v>
      </c>
      <c r="C5" s="206" t="s">
        <v>29</v>
      </c>
      <c r="D5" s="206" t="str">
        <f>REPT('HC-Ræk'!$B$8,1)</f>
        <v>Bye</v>
      </c>
      <c r="E5" s="143" t="s">
        <v>249</v>
      </c>
      <c r="F5" s="206" t="str">
        <f aca="true" t="shared" si="0" ref="F5:F36">IF(S5&lt;2,TOM,IF($AP5=1,B5,D5))</f>
        <v>Jan Demant</v>
      </c>
      <c r="G5" s="205"/>
      <c r="H5" s="206" t="str">
        <f aca="true" t="shared" si="1" ref="H5:H36">IF(S5&lt;2,TOM,IF($AP5=1,D5,B5))</f>
        <v>Bye</v>
      </c>
      <c r="I5" s="195">
        <f aca="true" t="shared" si="2" ref="I5:I36">LEN(E5)</f>
        <v>14</v>
      </c>
      <c r="J5" s="195">
        <f aca="true" t="shared" si="3" ref="J5:J36">FIND("/",$E5)</f>
        <v>3</v>
      </c>
      <c r="K5" s="195">
        <f aca="true" t="shared" si="4" ref="K5:K36">FIND("/",$E5,($J5+1))</f>
        <v>8</v>
      </c>
      <c r="L5" s="195">
        <f aca="true" t="shared" si="5" ref="L5:L36">FIND("/",$E5,($K5+1))</f>
        <v>13</v>
      </c>
      <c r="M5" s="195" t="e">
        <f aca="true" t="shared" si="6" ref="M5:M36">FIND("/",$E5,($L5+1))</f>
        <v>#VALUE!</v>
      </c>
      <c r="N5" s="195" t="e">
        <f aca="true" t="shared" si="7" ref="N5:N36">FIND("/",$E5,($M5+1))</f>
        <v>#VALUE!</v>
      </c>
      <c r="O5" s="195">
        <f aca="true" t="shared" si="8" ref="O5:O36">FIND(" ",$E5)</f>
        <v>5</v>
      </c>
      <c r="P5" s="195">
        <f aca="true" t="shared" si="9" ref="P5:R36">FIND(" ",$E5,O5+1)</f>
        <v>10</v>
      </c>
      <c r="Q5" s="195" t="e">
        <f t="shared" si="9"/>
        <v>#VALUE!</v>
      </c>
      <c r="R5" s="195" t="e">
        <f t="shared" si="9"/>
        <v>#VALUE!</v>
      </c>
      <c r="S5" s="195">
        <f aca="true" t="shared" si="10" ref="S5:S36">COUNT(J5:N5)</f>
        <v>3</v>
      </c>
      <c r="T5" s="195" t="str">
        <f aca="true" t="shared" si="11" ref="T5:T36">MID($E5,1,J5-1)</f>
        <v>11</v>
      </c>
      <c r="U5" s="195" t="str">
        <f aca="true" t="shared" si="12" ref="U5:U36">MID($E5,J5+1,2)</f>
        <v>0 </v>
      </c>
      <c r="V5" s="195">
        <f aca="true" t="shared" si="13" ref="V5:V11">IF(VALUE(T5)&gt;VALUE(U5),1,5)</f>
        <v>1</v>
      </c>
      <c r="W5" s="196"/>
      <c r="X5" s="195" t="str">
        <f aca="true" t="shared" si="14" ref="X5:X36">MID($E5,O5+1,K5-O5-1)</f>
        <v>11</v>
      </c>
      <c r="Y5" s="195" t="str">
        <f aca="true" t="shared" si="15" ref="Y5:Y36">MID($E5,K5+1,2)</f>
        <v>0 </v>
      </c>
      <c r="Z5" s="195">
        <f aca="true" t="shared" si="16" ref="Z5:Z36">IF(VALUE(X5)&gt;VALUE(Y5),1,5)</f>
        <v>1</v>
      </c>
      <c r="AA5" s="196"/>
      <c r="AB5" s="195" t="str">
        <f aca="true" t="shared" si="17" ref="AB5:AB36">MID($E5,P5+1,L5-P5-1)</f>
        <v>11</v>
      </c>
      <c r="AC5" s="195" t="str">
        <f aca="true" t="shared" si="18" ref="AC5:AC36">MID($E5,L5+1,2)</f>
        <v>0</v>
      </c>
      <c r="AD5" s="195">
        <f aca="true" t="shared" si="19" ref="AD5:AD36">IF(VALUE(AB5)&gt;VALUE(AC5),1,5)</f>
        <v>1</v>
      </c>
      <c r="AF5" s="195">
        <f aca="true" t="shared" si="20" ref="AF5:AF36">IF(S5=3,"",MID($E5,Q5+1,M5-Q5-1))</f>
      </c>
      <c r="AG5" s="195">
        <f aca="true" t="shared" si="21" ref="AG5:AG36">IF(S5=3,"",MID($E5,M5+1,2))</f>
      </c>
      <c r="AH5" s="195">
        <f aca="true" t="shared" si="22" ref="AH5:AH36">IF(AF5="","",IF(VALUE(AF5)&gt;VALUE(AG5),1,5))</f>
      </c>
      <c r="AJ5" s="195">
        <f aca="true" t="shared" si="23" ref="AJ5:AJ36">IF(S5&lt;5,"",MID($E5,R5+1,N5-R5-1))</f>
      </c>
      <c r="AK5" s="195">
        <f aca="true" t="shared" si="24" ref="AK5:AK36">IF(S5&lt;5,"",MID($E5,N5+1,2))</f>
      </c>
      <c r="AL5" s="195">
        <f aca="true" t="shared" si="25" ref="AL5:AL36">IF(AJ5="","",IF(VALUE(AJ5)&gt;VALUE(AK5),1,5))</f>
      </c>
      <c r="AN5" s="195">
        <f aca="true" t="shared" si="26" ref="AN5:AN36">SUM(V5,Z5,AD5,AH5,AL5)</f>
        <v>3</v>
      </c>
      <c r="AP5" s="196">
        <f aca="true" t="shared" si="27" ref="AP5:AP36">IF(AN5&lt;1,0,IF(AN5&lt;14,1,2))</f>
        <v>1</v>
      </c>
    </row>
    <row r="6" spans="1:42" ht="11.25">
      <c r="A6" s="209" t="s">
        <v>99</v>
      </c>
      <c r="B6" s="206" t="str">
        <f>REPT('HC-Ræk'!$B$11,1)</f>
        <v>Bye</v>
      </c>
      <c r="C6" s="206" t="s">
        <v>29</v>
      </c>
      <c r="D6" s="206" t="str">
        <f>REPT('HC-Ræk'!$B$12,1)</f>
        <v>Casper Kendra</v>
      </c>
      <c r="E6" s="143" t="s">
        <v>251</v>
      </c>
      <c r="F6" s="206" t="str">
        <f t="shared" si="0"/>
        <v>Casper Kendra</v>
      </c>
      <c r="G6" s="205"/>
      <c r="H6" s="206" t="str">
        <f t="shared" si="1"/>
        <v>Bye</v>
      </c>
      <c r="I6" s="195">
        <f t="shared" si="2"/>
        <v>14</v>
      </c>
      <c r="J6" s="195">
        <f t="shared" si="3"/>
        <v>2</v>
      </c>
      <c r="K6" s="195">
        <f t="shared" si="4"/>
        <v>7</v>
      </c>
      <c r="L6" s="195">
        <f t="shared" si="5"/>
        <v>12</v>
      </c>
      <c r="M6" s="195" t="e">
        <f t="shared" si="6"/>
        <v>#VALUE!</v>
      </c>
      <c r="N6" s="195" t="e">
        <f t="shared" si="7"/>
        <v>#VALUE!</v>
      </c>
      <c r="O6" s="195">
        <f t="shared" si="8"/>
        <v>5</v>
      </c>
      <c r="P6" s="195">
        <f t="shared" si="9"/>
        <v>10</v>
      </c>
      <c r="Q6" s="195" t="e">
        <f t="shared" si="9"/>
        <v>#VALUE!</v>
      </c>
      <c r="R6" s="195" t="e">
        <f t="shared" si="9"/>
        <v>#VALUE!</v>
      </c>
      <c r="S6" s="195">
        <f t="shared" si="10"/>
        <v>3</v>
      </c>
      <c r="T6" s="195" t="str">
        <f t="shared" si="11"/>
        <v>0</v>
      </c>
      <c r="U6" s="195" t="str">
        <f t="shared" si="12"/>
        <v>11</v>
      </c>
      <c r="V6" s="195">
        <f t="shared" si="13"/>
        <v>5</v>
      </c>
      <c r="W6" s="196"/>
      <c r="X6" s="195" t="str">
        <f t="shared" si="14"/>
        <v>0</v>
      </c>
      <c r="Y6" s="195" t="str">
        <f t="shared" si="15"/>
        <v>11</v>
      </c>
      <c r="Z6" s="195">
        <f t="shared" si="16"/>
        <v>5</v>
      </c>
      <c r="AA6" s="196"/>
      <c r="AB6" s="195" t="str">
        <f t="shared" si="17"/>
        <v>0</v>
      </c>
      <c r="AC6" s="195" t="str">
        <f t="shared" si="18"/>
        <v>11</v>
      </c>
      <c r="AD6" s="195">
        <f t="shared" si="19"/>
        <v>5</v>
      </c>
      <c r="AF6" s="195">
        <f t="shared" si="20"/>
      </c>
      <c r="AG6" s="195">
        <f t="shared" si="21"/>
      </c>
      <c r="AH6" s="195">
        <f t="shared" si="22"/>
      </c>
      <c r="AJ6" s="195">
        <f t="shared" si="23"/>
      </c>
      <c r="AK6" s="195">
        <f t="shared" si="24"/>
      </c>
      <c r="AL6" s="195">
        <f t="shared" si="25"/>
      </c>
      <c r="AN6" s="195">
        <f t="shared" si="26"/>
        <v>15</v>
      </c>
      <c r="AP6" s="196">
        <f t="shared" si="27"/>
        <v>2</v>
      </c>
    </row>
    <row r="7" spans="1:42" ht="11.25">
      <c r="A7" s="209" t="s">
        <v>100</v>
      </c>
      <c r="B7" s="206" t="str">
        <f>REPT('HC-Ræk'!$B$15,1)</f>
        <v>Bye</v>
      </c>
      <c r="C7" s="206" t="s">
        <v>29</v>
      </c>
      <c r="D7" s="206" t="str">
        <f>REPT('HC-Ræk'!$B$16,1)</f>
        <v>Emil Vogt</v>
      </c>
      <c r="E7" s="143" t="s">
        <v>251</v>
      </c>
      <c r="F7" s="206" t="str">
        <f t="shared" si="0"/>
        <v>Emil Vogt</v>
      </c>
      <c r="G7" s="205"/>
      <c r="H7" s="206" t="str">
        <f t="shared" si="1"/>
        <v>Bye</v>
      </c>
      <c r="I7" s="195">
        <f t="shared" si="2"/>
        <v>14</v>
      </c>
      <c r="J7" s="195">
        <f t="shared" si="3"/>
        <v>2</v>
      </c>
      <c r="K7" s="195">
        <f t="shared" si="4"/>
        <v>7</v>
      </c>
      <c r="L7" s="195">
        <f t="shared" si="5"/>
        <v>12</v>
      </c>
      <c r="M7" s="195" t="e">
        <f t="shared" si="6"/>
        <v>#VALUE!</v>
      </c>
      <c r="N7" s="195" t="e">
        <f t="shared" si="7"/>
        <v>#VALUE!</v>
      </c>
      <c r="O7" s="195">
        <f t="shared" si="8"/>
        <v>5</v>
      </c>
      <c r="P7" s="195">
        <f t="shared" si="9"/>
        <v>10</v>
      </c>
      <c r="Q7" s="195" t="e">
        <f t="shared" si="9"/>
        <v>#VALUE!</v>
      </c>
      <c r="R7" s="195" t="e">
        <f t="shared" si="9"/>
        <v>#VALUE!</v>
      </c>
      <c r="S7" s="195">
        <f t="shared" si="10"/>
        <v>3</v>
      </c>
      <c r="T7" s="195" t="str">
        <f t="shared" si="11"/>
        <v>0</v>
      </c>
      <c r="U7" s="195" t="str">
        <f t="shared" si="12"/>
        <v>11</v>
      </c>
      <c r="V7" s="195">
        <f t="shared" si="13"/>
        <v>5</v>
      </c>
      <c r="W7" s="196"/>
      <c r="X7" s="195" t="str">
        <f t="shared" si="14"/>
        <v>0</v>
      </c>
      <c r="Y7" s="195" t="str">
        <f t="shared" si="15"/>
        <v>11</v>
      </c>
      <c r="Z7" s="195">
        <f t="shared" si="16"/>
        <v>5</v>
      </c>
      <c r="AA7" s="196"/>
      <c r="AB7" s="195" t="str">
        <f t="shared" si="17"/>
        <v>0</v>
      </c>
      <c r="AC7" s="195" t="str">
        <f t="shared" si="18"/>
        <v>11</v>
      </c>
      <c r="AD7" s="195">
        <f t="shared" si="19"/>
        <v>5</v>
      </c>
      <c r="AF7" s="195">
        <f t="shared" si="20"/>
      </c>
      <c r="AG7" s="195">
        <f t="shared" si="21"/>
      </c>
      <c r="AH7" s="195">
        <f t="shared" si="22"/>
      </c>
      <c r="AJ7" s="195">
        <f t="shared" si="23"/>
      </c>
      <c r="AK7" s="195">
        <f t="shared" si="24"/>
      </c>
      <c r="AL7" s="195">
        <f t="shared" si="25"/>
      </c>
      <c r="AN7" s="195">
        <f t="shared" si="26"/>
        <v>15</v>
      </c>
      <c r="AP7" s="196">
        <f t="shared" si="27"/>
        <v>2</v>
      </c>
    </row>
    <row r="8" spans="1:42" ht="11.25">
      <c r="A8" s="209" t="s">
        <v>101</v>
      </c>
      <c r="B8" s="206" t="str">
        <f>REPT('HC-Ræk'!$B$19,1)</f>
        <v>Bye</v>
      </c>
      <c r="C8" s="206" t="s">
        <v>29</v>
      </c>
      <c r="D8" s="206" t="str">
        <f>REPT('HC-Ræk'!$B$20,1)</f>
        <v>Tommy Møllenberg</v>
      </c>
      <c r="E8" s="143" t="s">
        <v>251</v>
      </c>
      <c r="F8" s="206" t="str">
        <f t="shared" si="0"/>
        <v>Tommy Møllenberg</v>
      </c>
      <c r="G8" s="205"/>
      <c r="H8" s="206" t="str">
        <f t="shared" si="1"/>
        <v>Bye</v>
      </c>
      <c r="I8" s="195">
        <f t="shared" si="2"/>
        <v>14</v>
      </c>
      <c r="J8" s="195">
        <f t="shared" si="3"/>
        <v>2</v>
      </c>
      <c r="K8" s="195">
        <f t="shared" si="4"/>
        <v>7</v>
      </c>
      <c r="L8" s="195">
        <f t="shared" si="5"/>
        <v>12</v>
      </c>
      <c r="M8" s="195" t="e">
        <f t="shared" si="6"/>
        <v>#VALUE!</v>
      </c>
      <c r="N8" s="195" t="e">
        <f t="shared" si="7"/>
        <v>#VALUE!</v>
      </c>
      <c r="O8" s="195">
        <f t="shared" si="8"/>
        <v>5</v>
      </c>
      <c r="P8" s="195">
        <f t="shared" si="9"/>
        <v>10</v>
      </c>
      <c r="Q8" s="195" t="e">
        <f t="shared" si="9"/>
        <v>#VALUE!</v>
      </c>
      <c r="R8" s="195" t="e">
        <f t="shared" si="9"/>
        <v>#VALUE!</v>
      </c>
      <c r="S8" s="195">
        <f t="shared" si="10"/>
        <v>3</v>
      </c>
      <c r="T8" s="195" t="str">
        <f t="shared" si="11"/>
        <v>0</v>
      </c>
      <c r="U8" s="195" t="str">
        <f t="shared" si="12"/>
        <v>11</v>
      </c>
      <c r="V8" s="195">
        <f t="shared" si="13"/>
        <v>5</v>
      </c>
      <c r="W8" s="196"/>
      <c r="X8" s="195" t="str">
        <f t="shared" si="14"/>
        <v>0</v>
      </c>
      <c r="Y8" s="195" t="str">
        <f t="shared" si="15"/>
        <v>11</v>
      </c>
      <c r="Z8" s="195">
        <f t="shared" si="16"/>
        <v>5</v>
      </c>
      <c r="AA8" s="196"/>
      <c r="AB8" s="195" t="str">
        <f t="shared" si="17"/>
        <v>0</v>
      </c>
      <c r="AC8" s="195" t="str">
        <f t="shared" si="18"/>
        <v>11</v>
      </c>
      <c r="AD8" s="195">
        <f t="shared" si="19"/>
        <v>5</v>
      </c>
      <c r="AF8" s="195">
        <f t="shared" si="20"/>
      </c>
      <c r="AG8" s="195">
        <f t="shared" si="21"/>
      </c>
      <c r="AH8" s="195">
        <f t="shared" si="22"/>
      </c>
      <c r="AJ8" s="195">
        <f t="shared" si="23"/>
      </c>
      <c r="AK8" s="195">
        <f t="shared" si="24"/>
      </c>
      <c r="AL8" s="195">
        <f t="shared" si="25"/>
      </c>
      <c r="AN8" s="195">
        <f t="shared" si="26"/>
        <v>15</v>
      </c>
      <c r="AP8" s="196">
        <f t="shared" si="27"/>
        <v>2</v>
      </c>
    </row>
    <row r="9" spans="1:42" ht="11.25">
      <c r="A9" s="209" t="s">
        <v>102</v>
      </c>
      <c r="B9" s="206" t="str">
        <f>REPT('HC-Ræk'!$B$23,1)</f>
        <v>Marko Fillipovic</v>
      </c>
      <c r="C9" s="206" t="s">
        <v>29</v>
      </c>
      <c r="D9" s="206" t="str">
        <f>REPT('HC-Ræk'!$B$24,1)</f>
        <v>Bye</v>
      </c>
      <c r="E9" s="143" t="s">
        <v>249</v>
      </c>
      <c r="F9" s="206" t="str">
        <f t="shared" si="0"/>
        <v>Marko Fillipovic</v>
      </c>
      <c r="G9" s="205"/>
      <c r="H9" s="206" t="str">
        <f t="shared" si="1"/>
        <v>Bye</v>
      </c>
      <c r="I9" s="195">
        <f t="shared" si="2"/>
        <v>14</v>
      </c>
      <c r="J9" s="195">
        <f t="shared" si="3"/>
        <v>3</v>
      </c>
      <c r="K9" s="195">
        <f t="shared" si="4"/>
        <v>8</v>
      </c>
      <c r="L9" s="195">
        <f t="shared" si="5"/>
        <v>13</v>
      </c>
      <c r="M9" s="195" t="e">
        <f t="shared" si="6"/>
        <v>#VALUE!</v>
      </c>
      <c r="N9" s="195" t="e">
        <f t="shared" si="7"/>
        <v>#VALUE!</v>
      </c>
      <c r="O9" s="195">
        <f t="shared" si="8"/>
        <v>5</v>
      </c>
      <c r="P9" s="195">
        <f t="shared" si="9"/>
        <v>10</v>
      </c>
      <c r="Q9" s="195" t="e">
        <f t="shared" si="9"/>
        <v>#VALUE!</v>
      </c>
      <c r="R9" s="195" t="e">
        <f t="shared" si="9"/>
        <v>#VALUE!</v>
      </c>
      <c r="S9" s="195">
        <f t="shared" si="10"/>
        <v>3</v>
      </c>
      <c r="T9" s="195" t="str">
        <f t="shared" si="11"/>
        <v>11</v>
      </c>
      <c r="U9" s="195" t="str">
        <f t="shared" si="12"/>
        <v>0 </v>
      </c>
      <c r="V9" s="195">
        <f t="shared" si="13"/>
        <v>1</v>
      </c>
      <c r="W9" s="196"/>
      <c r="X9" s="195" t="str">
        <f t="shared" si="14"/>
        <v>11</v>
      </c>
      <c r="Y9" s="195" t="str">
        <f t="shared" si="15"/>
        <v>0 </v>
      </c>
      <c r="Z9" s="195">
        <f t="shared" si="16"/>
        <v>1</v>
      </c>
      <c r="AA9" s="196"/>
      <c r="AB9" s="195" t="str">
        <f t="shared" si="17"/>
        <v>11</v>
      </c>
      <c r="AC9" s="195" t="str">
        <f t="shared" si="18"/>
        <v>0</v>
      </c>
      <c r="AD9" s="195">
        <f t="shared" si="19"/>
        <v>1</v>
      </c>
      <c r="AF9" s="195">
        <f t="shared" si="20"/>
      </c>
      <c r="AG9" s="195">
        <f t="shared" si="21"/>
      </c>
      <c r="AH9" s="195">
        <f t="shared" si="22"/>
      </c>
      <c r="AJ9" s="195">
        <f t="shared" si="23"/>
      </c>
      <c r="AK9" s="195">
        <f t="shared" si="24"/>
      </c>
      <c r="AL9" s="195">
        <f t="shared" si="25"/>
      </c>
      <c r="AN9" s="195">
        <f t="shared" si="26"/>
        <v>3</v>
      </c>
      <c r="AP9" s="196">
        <f t="shared" si="27"/>
        <v>1</v>
      </c>
    </row>
    <row r="10" spans="1:42" ht="11.25">
      <c r="A10" s="209" t="s">
        <v>103</v>
      </c>
      <c r="B10" s="206" t="str">
        <f>REPT('HC-Ræk'!$B$27,1)</f>
        <v>Bye</v>
      </c>
      <c r="C10" s="206" t="s">
        <v>29</v>
      </c>
      <c r="D10" s="206" t="str">
        <f>REPT('HC-Ræk'!$B$28,1)</f>
        <v>Peter Christoffersen</v>
      </c>
      <c r="E10" s="143" t="s">
        <v>251</v>
      </c>
      <c r="F10" s="206" t="str">
        <f t="shared" si="0"/>
        <v>Peter Christoffersen</v>
      </c>
      <c r="G10" s="205"/>
      <c r="H10" s="206" t="str">
        <f t="shared" si="1"/>
        <v>Bye</v>
      </c>
      <c r="I10" s="195">
        <f t="shared" si="2"/>
        <v>14</v>
      </c>
      <c r="J10" s="195">
        <f t="shared" si="3"/>
        <v>2</v>
      </c>
      <c r="K10" s="195">
        <f t="shared" si="4"/>
        <v>7</v>
      </c>
      <c r="L10" s="195">
        <f t="shared" si="5"/>
        <v>12</v>
      </c>
      <c r="M10" s="195" t="e">
        <f t="shared" si="6"/>
        <v>#VALUE!</v>
      </c>
      <c r="N10" s="195" t="e">
        <f t="shared" si="7"/>
        <v>#VALUE!</v>
      </c>
      <c r="O10" s="195">
        <f t="shared" si="8"/>
        <v>5</v>
      </c>
      <c r="P10" s="195">
        <f t="shared" si="9"/>
        <v>10</v>
      </c>
      <c r="Q10" s="195" t="e">
        <f t="shared" si="9"/>
        <v>#VALUE!</v>
      </c>
      <c r="R10" s="195" t="e">
        <f t="shared" si="9"/>
        <v>#VALUE!</v>
      </c>
      <c r="S10" s="195">
        <f t="shared" si="10"/>
        <v>3</v>
      </c>
      <c r="T10" s="195" t="str">
        <f t="shared" si="11"/>
        <v>0</v>
      </c>
      <c r="U10" s="195" t="str">
        <f t="shared" si="12"/>
        <v>11</v>
      </c>
      <c r="V10" s="195">
        <f t="shared" si="13"/>
        <v>5</v>
      </c>
      <c r="W10" s="196"/>
      <c r="X10" s="195" t="str">
        <f t="shared" si="14"/>
        <v>0</v>
      </c>
      <c r="Y10" s="195" t="str">
        <f t="shared" si="15"/>
        <v>11</v>
      </c>
      <c r="Z10" s="195">
        <f t="shared" si="16"/>
        <v>5</v>
      </c>
      <c r="AA10" s="196"/>
      <c r="AB10" s="195" t="str">
        <f t="shared" si="17"/>
        <v>0</v>
      </c>
      <c r="AC10" s="195" t="str">
        <f t="shared" si="18"/>
        <v>11</v>
      </c>
      <c r="AD10" s="195">
        <f t="shared" si="19"/>
        <v>5</v>
      </c>
      <c r="AF10" s="195">
        <f t="shared" si="20"/>
      </c>
      <c r="AG10" s="195">
        <f t="shared" si="21"/>
      </c>
      <c r="AH10" s="195">
        <f t="shared" si="22"/>
      </c>
      <c r="AJ10" s="195">
        <f t="shared" si="23"/>
      </c>
      <c r="AK10" s="195">
        <f t="shared" si="24"/>
      </c>
      <c r="AL10" s="195">
        <f t="shared" si="25"/>
      </c>
      <c r="AN10" s="195">
        <f t="shared" si="26"/>
        <v>15</v>
      </c>
      <c r="AP10" s="196">
        <f t="shared" si="27"/>
        <v>2</v>
      </c>
    </row>
    <row r="11" spans="1:42" ht="11.25">
      <c r="A11" s="209" t="s">
        <v>104</v>
      </c>
      <c r="B11" s="206" t="str">
        <f>REPT('HC-Ræk'!$B$31,1)</f>
        <v>Kasper Bertelsen</v>
      </c>
      <c r="C11" s="206" t="s">
        <v>29</v>
      </c>
      <c r="D11" s="206" t="str">
        <f>REPT('HC-Ræk'!$B$32,1)</f>
        <v>Bye</v>
      </c>
      <c r="E11" s="143" t="s">
        <v>249</v>
      </c>
      <c r="F11" s="206" t="str">
        <f t="shared" si="0"/>
        <v>Kasper Bertelsen</v>
      </c>
      <c r="G11" s="205"/>
      <c r="H11" s="206" t="str">
        <f t="shared" si="1"/>
        <v>Bye</v>
      </c>
      <c r="I11" s="195">
        <f t="shared" si="2"/>
        <v>14</v>
      </c>
      <c r="J11" s="195">
        <f t="shared" si="3"/>
        <v>3</v>
      </c>
      <c r="K11" s="195">
        <f t="shared" si="4"/>
        <v>8</v>
      </c>
      <c r="L11" s="195">
        <f t="shared" si="5"/>
        <v>13</v>
      </c>
      <c r="M11" s="195" t="e">
        <f t="shared" si="6"/>
        <v>#VALUE!</v>
      </c>
      <c r="N11" s="195" t="e">
        <f t="shared" si="7"/>
        <v>#VALUE!</v>
      </c>
      <c r="O11" s="195">
        <f t="shared" si="8"/>
        <v>5</v>
      </c>
      <c r="P11" s="195">
        <f t="shared" si="9"/>
        <v>10</v>
      </c>
      <c r="Q11" s="195" t="e">
        <f t="shared" si="9"/>
        <v>#VALUE!</v>
      </c>
      <c r="R11" s="195" t="e">
        <f t="shared" si="9"/>
        <v>#VALUE!</v>
      </c>
      <c r="S11" s="195">
        <f t="shared" si="10"/>
        <v>3</v>
      </c>
      <c r="T11" s="195" t="str">
        <f t="shared" si="11"/>
        <v>11</v>
      </c>
      <c r="U11" s="195" t="str">
        <f t="shared" si="12"/>
        <v>0 </v>
      </c>
      <c r="V11" s="195">
        <f t="shared" si="13"/>
        <v>1</v>
      </c>
      <c r="W11" s="196"/>
      <c r="X11" s="195" t="str">
        <f t="shared" si="14"/>
        <v>11</v>
      </c>
      <c r="Y11" s="195" t="str">
        <f t="shared" si="15"/>
        <v>0 </v>
      </c>
      <c r="Z11" s="195">
        <f t="shared" si="16"/>
        <v>1</v>
      </c>
      <c r="AA11" s="196"/>
      <c r="AB11" s="195" t="str">
        <f t="shared" si="17"/>
        <v>11</v>
      </c>
      <c r="AC11" s="195" t="str">
        <f t="shared" si="18"/>
        <v>0</v>
      </c>
      <c r="AD11" s="195">
        <f t="shared" si="19"/>
        <v>1</v>
      </c>
      <c r="AF11" s="195">
        <f t="shared" si="20"/>
      </c>
      <c r="AG11" s="195">
        <f t="shared" si="21"/>
      </c>
      <c r="AH11" s="195">
        <f t="shared" si="22"/>
      </c>
      <c r="AJ11" s="195">
        <f t="shared" si="23"/>
      </c>
      <c r="AK11" s="195">
        <f t="shared" si="24"/>
      </c>
      <c r="AL11" s="195">
        <f t="shared" si="25"/>
      </c>
      <c r="AN11" s="195">
        <f t="shared" si="26"/>
        <v>3</v>
      </c>
      <c r="AP11" s="196">
        <f t="shared" si="27"/>
        <v>1</v>
      </c>
    </row>
    <row r="12" spans="1:42" ht="11.25">
      <c r="A12" s="210" t="s">
        <v>105</v>
      </c>
      <c r="B12" s="211" t="str">
        <f>REPT('HC-Ræk'!$B$35,1)</f>
        <v>Bye</v>
      </c>
      <c r="C12" s="211" t="s">
        <v>29</v>
      </c>
      <c r="D12" s="211" t="str">
        <f>REPT('HC-Ræk'!$B$36,1)</f>
        <v>Rasmus Trøst</v>
      </c>
      <c r="E12" s="143" t="s">
        <v>251</v>
      </c>
      <c r="F12" s="206" t="str">
        <f t="shared" si="0"/>
        <v>Rasmus Trøst</v>
      </c>
      <c r="G12" s="205"/>
      <c r="H12" s="206" t="str">
        <f t="shared" si="1"/>
        <v>Bye</v>
      </c>
      <c r="I12" s="195">
        <f t="shared" si="2"/>
        <v>14</v>
      </c>
      <c r="J12" s="195">
        <f t="shared" si="3"/>
        <v>2</v>
      </c>
      <c r="K12" s="195">
        <f t="shared" si="4"/>
        <v>7</v>
      </c>
      <c r="L12" s="195">
        <f t="shared" si="5"/>
        <v>12</v>
      </c>
      <c r="M12" s="195" t="e">
        <f t="shared" si="6"/>
        <v>#VALUE!</v>
      </c>
      <c r="N12" s="195" t="e">
        <f t="shared" si="7"/>
        <v>#VALUE!</v>
      </c>
      <c r="O12" s="195">
        <f t="shared" si="8"/>
        <v>5</v>
      </c>
      <c r="P12" s="195">
        <f t="shared" si="9"/>
        <v>10</v>
      </c>
      <c r="Q12" s="195" t="e">
        <f t="shared" si="9"/>
        <v>#VALUE!</v>
      </c>
      <c r="R12" s="195" t="e">
        <f t="shared" si="9"/>
        <v>#VALUE!</v>
      </c>
      <c r="S12" s="195">
        <f t="shared" si="10"/>
        <v>3</v>
      </c>
      <c r="T12" s="195" t="str">
        <f t="shared" si="11"/>
        <v>0</v>
      </c>
      <c r="U12" s="195" t="str">
        <f t="shared" si="12"/>
        <v>11</v>
      </c>
      <c r="V12" s="195">
        <f aca="true" t="shared" si="28" ref="V12:V36">IF(VALUE(T12)=VALUE(U12),-99,IF(VALUE(T12)&gt;VALUE(U12),1,5))</f>
        <v>5</v>
      </c>
      <c r="W12" s="196"/>
      <c r="X12" s="195" t="str">
        <f t="shared" si="14"/>
        <v>0</v>
      </c>
      <c r="Y12" s="195" t="str">
        <f t="shared" si="15"/>
        <v>11</v>
      </c>
      <c r="Z12" s="195">
        <f t="shared" si="16"/>
        <v>5</v>
      </c>
      <c r="AA12" s="196"/>
      <c r="AB12" s="195" t="str">
        <f t="shared" si="17"/>
        <v>0</v>
      </c>
      <c r="AC12" s="195" t="str">
        <f t="shared" si="18"/>
        <v>11</v>
      </c>
      <c r="AD12" s="195">
        <f t="shared" si="19"/>
        <v>5</v>
      </c>
      <c r="AF12" s="195">
        <f t="shared" si="20"/>
      </c>
      <c r="AG12" s="195">
        <f t="shared" si="21"/>
      </c>
      <c r="AH12" s="195">
        <f t="shared" si="22"/>
      </c>
      <c r="AJ12" s="195">
        <f t="shared" si="23"/>
      </c>
      <c r="AK12" s="195">
        <f t="shared" si="24"/>
      </c>
      <c r="AL12" s="195">
        <f t="shared" si="25"/>
      </c>
      <c r="AN12" s="195">
        <f t="shared" si="26"/>
        <v>15</v>
      </c>
      <c r="AP12" s="196">
        <f t="shared" si="27"/>
        <v>2</v>
      </c>
    </row>
    <row r="13" spans="1:42" ht="11.25">
      <c r="A13" s="209" t="s">
        <v>106</v>
      </c>
      <c r="B13" s="206" t="str">
        <f>REPT(F5,1)</f>
        <v>Jan Demant</v>
      </c>
      <c r="C13" s="206" t="s">
        <v>29</v>
      </c>
      <c r="D13" s="206" t="str">
        <f>REPT(F6,1)</f>
        <v>Casper Kendra</v>
      </c>
      <c r="E13" s="143" t="s">
        <v>316</v>
      </c>
      <c r="F13" s="206" t="str">
        <f t="shared" si="0"/>
        <v>Jan Demant</v>
      </c>
      <c r="G13" s="205"/>
      <c r="H13" s="206" t="str">
        <f t="shared" si="1"/>
        <v>Casper Kendra</v>
      </c>
      <c r="I13" s="195">
        <f t="shared" si="2"/>
        <v>24</v>
      </c>
      <c r="J13" s="195">
        <f t="shared" si="3"/>
        <v>3</v>
      </c>
      <c r="K13" s="195">
        <f t="shared" si="4"/>
        <v>8</v>
      </c>
      <c r="L13" s="195">
        <f t="shared" si="5"/>
        <v>12</v>
      </c>
      <c r="M13" s="195">
        <f t="shared" si="6"/>
        <v>17</v>
      </c>
      <c r="N13" s="195">
        <f t="shared" si="7"/>
        <v>23</v>
      </c>
      <c r="O13" s="195">
        <f t="shared" si="8"/>
        <v>5</v>
      </c>
      <c r="P13" s="195">
        <f t="shared" si="9"/>
        <v>10</v>
      </c>
      <c r="Q13" s="195">
        <f t="shared" si="9"/>
        <v>15</v>
      </c>
      <c r="R13" s="195">
        <f t="shared" si="9"/>
        <v>20</v>
      </c>
      <c r="S13" s="195">
        <f t="shared" si="10"/>
        <v>5</v>
      </c>
      <c r="T13" s="195" t="str">
        <f t="shared" si="11"/>
        <v>11</v>
      </c>
      <c r="U13" s="195" t="str">
        <f t="shared" si="12"/>
        <v>8 </v>
      </c>
      <c r="V13" s="195">
        <f t="shared" si="28"/>
        <v>1</v>
      </c>
      <c r="W13" s="196"/>
      <c r="X13" s="195" t="str">
        <f t="shared" si="14"/>
        <v>11</v>
      </c>
      <c r="Y13" s="195" t="str">
        <f t="shared" si="15"/>
        <v>9 </v>
      </c>
      <c r="Z13" s="195">
        <f t="shared" si="16"/>
        <v>1</v>
      </c>
      <c r="AA13" s="196"/>
      <c r="AB13" s="195" t="str">
        <f t="shared" si="17"/>
        <v>2</v>
      </c>
      <c r="AC13" s="195" t="str">
        <f t="shared" si="18"/>
        <v>11</v>
      </c>
      <c r="AD13" s="195">
        <f t="shared" si="19"/>
        <v>5</v>
      </c>
      <c r="AF13" s="195" t="str">
        <f t="shared" si="20"/>
        <v>5</v>
      </c>
      <c r="AG13" s="195" t="str">
        <f t="shared" si="21"/>
        <v>11</v>
      </c>
      <c r="AH13" s="195">
        <f t="shared" si="22"/>
        <v>5</v>
      </c>
      <c r="AJ13" s="195" t="str">
        <f t="shared" si="23"/>
        <v>11</v>
      </c>
      <c r="AK13" s="195" t="str">
        <f t="shared" si="24"/>
        <v>8</v>
      </c>
      <c r="AL13" s="195">
        <f t="shared" si="25"/>
        <v>1</v>
      </c>
      <c r="AN13" s="195">
        <f t="shared" si="26"/>
        <v>13</v>
      </c>
      <c r="AP13" s="196">
        <f t="shared" si="27"/>
        <v>1</v>
      </c>
    </row>
    <row r="14" spans="1:42" ht="11.25">
      <c r="A14" s="209" t="s">
        <v>107</v>
      </c>
      <c r="B14" s="206" t="str">
        <f>REPT(F7,1)</f>
        <v>Emil Vogt</v>
      </c>
      <c r="C14" s="206" t="s">
        <v>29</v>
      </c>
      <c r="D14" s="206" t="str">
        <f>REPT(F8,1)</f>
        <v>Tommy Møllenberg</v>
      </c>
      <c r="E14" s="143" t="s">
        <v>313</v>
      </c>
      <c r="F14" s="206" t="str">
        <f t="shared" si="0"/>
        <v>Emil Vogt</v>
      </c>
      <c r="G14" s="205"/>
      <c r="H14" s="206" t="str">
        <f t="shared" si="1"/>
        <v>Tommy Møllenberg</v>
      </c>
      <c r="I14" s="195">
        <f t="shared" si="2"/>
        <v>15</v>
      </c>
      <c r="J14" s="195">
        <f t="shared" si="3"/>
        <v>3</v>
      </c>
      <c r="K14" s="195">
        <f t="shared" si="4"/>
        <v>9</v>
      </c>
      <c r="L14" s="195">
        <f t="shared" si="5"/>
        <v>14</v>
      </c>
      <c r="M14" s="195" t="e">
        <f t="shared" si="6"/>
        <v>#VALUE!</v>
      </c>
      <c r="N14" s="195" t="e">
        <f t="shared" si="7"/>
        <v>#VALUE!</v>
      </c>
      <c r="O14" s="195">
        <f t="shared" si="8"/>
        <v>6</v>
      </c>
      <c r="P14" s="195">
        <f t="shared" si="9"/>
        <v>11</v>
      </c>
      <c r="Q14" s="195" t="e">
        <f t="shared" si="9"/>
        <v>#VALUE!</v>
      </c>
      <c r="R14" s="195" t="e">
        <f t="shared" si="9"/>
        <v>#VALUE!</v>
      </c>
      <c r="S14" s="195">
        <f t="shared" si="10"/>
        <v>3</v>
      </c>
      <c r="T14" s="195" t="str">
        <f t="shared" si="11"/>
        <v>13</v>
      </c>
      <c r="U14" s="195" t="str">
        <f t="shared" si="12"/>
        <v>11</v>
      </c>
      <c r="V14" s="195">
        <f t="shared" si="28"/>
        <v>1</v>
      </c>
      <c r="W14" s="196"/>
      <c r="X14" s="195" t="str">
        <f t="shared" si="14"/>
        <v>11</v>
      </c>
      <c r="Y14" s="195" t="str">
        <f t="shared" si="15"/>
        <v>6 </v>
      </c>
      <c r="Z14" s="195">
        <f t="shared" si="16"/>
        <v>1</v>
      </c>
      <c r="AA14" s="196"/>
      <c r="AB14" s="195" t="str">
        <f t="shared" si="17"/>
        <v>11</v>
      </c>
      <c r="AC14" s="195" t="str">
        <f t="shared" si="18"/>
        <v>5</v>
      </c>
      <c r="AD14" s="195">
        <f t="shared" si="19"/>
        <v>1</v>
      </c>
      <c r="AF14" s="195">
        <f t="shared" si="20"/>
      </c>
      <c r="AG14" s="195">
        <f t="shared" si="21"/>
      </c>
      <c r="AH14" s="195">
        <f t="shared" si="22"/>
      </c>
      <c r="AJ14" s="195">
        <f t="shared" si="23"/>
      </c>
      <c r="AK14" s="195">
        <f t="shared" si="24"/>
      </c>
      <c r="AL14" s="195">
        <f t="shared" si="25"/>
      </c>
      <c r="AN14" s="195">
        <f t="shared" si="26"/>
        <v>3</v>
      </c>
      <c r="AP14" s="196">
        <f t="shared" si="27"/>
        <v>1</v>
      </c>
    </row>
    <row r="15" spans="1:42" ht="11.25">
      <c r="A15" s="209" t="s">
        <v>108</v>
      </c>
      <c r="B15" s="206" t="str">
        <f>REPT(F9,1)</f>
        <v>Marko Fillipovic</v>
      </c>
      <c r="C15" s="206" t="s">
        <v>29</v>
      </c>
      <c r="D15" s="206" t="str">
        <f>REPT(F10,1)</f>
        <v>Peter Christoffersen</v>
      </c>
      <c r="E15" s="143" t="s">
        <v>315</v>
      </c>
      <c r="F15" s="206" t="str">
        <f t="shared" si="0"/>
        <v>Marko Fillipovic</v>
      </c>
      <c r="G15" s="205"/>
      <c r="H15" s="206" t="str">
        <f t="shared" si="1"/>
        <v>Peter Christoffersen</v>
      </c>
      <c r="I15" s="195">
        <f t="shared" si="2"/>
        <v>19</v>
      </c>
      <c r="J15" s="195">
        <f t="shared" si="3"/>
        <v>3</v>
      </c>
      <c r="K15" s="195">
        <f t="shared" si="4"/>
        <v>8</v>
      </c>
      <c r="L15" s="195">
        <f t="shared" si="5"/>
        <v>12</v>
      </c>
      <c r="M15" s="195">
        <f t="shared" si="6"/>
        <v>18</v>
      </c>
      <c r="N15" s="195" t="e">
        <f t="shared" si="7"/>
        <v>#VALUE!</v>
      </c>
      <c r="O15" s="195">
        <f t="shared" si="8"/>
        <v>5</v>
      </c>
      <c r="P15" s="195">
        <f t="shared" si="9"/>
        <v>10</v>
      </c>
      <c r="Q15" s="195">
        <f t="shared" si="9"/>
        <v>15</v>
      </c>
      <c r="R15" s="195" t="e">
        <f t="shared" si="9"/>
        <v>#VALUE!</v>
      </c>
      <c r="S15" s="195">
        <f t="shared" si="10"/>
        <v>4</v>
      </c>
      <c r="T15" s="195" t="str">
        <f t="shared" si="11"/>
        <v>11</v>
      </c>
      <c r="U15" s="195" t="str">
        <f t="shared" si="12"/>
        <v>7 </v>
      </c>
      <c r="V15" s="195">
        <f t="shared" si="28"/>
        <v>1</v>
      </c>
      <c r="W15" s="196"/>
      <c r="X15" s="195" t="str">
        <f t="shared" si="14"/>
        <v>11</v>
      </c>
      <c r="Y15" s="195" t="str">
        <f t="shared" si="15"/>
        <v>8 </v>
      </c>
      <c r="Z15" s="195">
        <f t="shared" si="16"/>
        <v>1</v>
      </c>
      <c r="AA15" s="196"/>
      <c r="AB15" s="195" t="str">
        <f t="shared" si="17"/>
        <v>8</v>
      </c>
      <c r="AC15" s="195" t="str">
        <f t="shared" si="18"/>
        <v>11</v>
      </c>
      <c r="AD15" s="195">
        <f t="shared" si="19"/>
        <v>5</v>
      </c>
      <c r="AF15" s="195" t="str">
        <f t="shared" si="20"/>
        <v>11</v>
      </c>
      <c r="AG15" s="195" t="str">
        <f t="shared" si="21"/>
        <v>3</v>
      </c>
      <c r="AH15" s="195">
        <f t="shared" si="22"/>
        <v>1</v>
      </c>
      <c r="AJ15" s="195">
        <f t="shared" si="23"/>
      </c>
      <c r="AK15" s="195">
        <f t="shared" si="24"/>
      </c>
      <c r="AL15" s="195">
        <f t="shared" si="25"/>
      </c>
      <c r="AN15" s="195">
        <f t="shared" si="26"/>
        <v>8</v>
      </c>
      <c r="AP15" s="196">
        <f t="shared" si="27"/>
        <v>1</v>
      </c>
    </row>
    <row r="16" spans="1:42" ht="11.25">
      <c r="A16" s="209" t="s">
        <v>109</v>
      </c>
      <c r="B16" s="206" t="str">
        <f>REPT(F11,1)</f>
        <v>Kasper Bertelsen</v>
      </c>
      <c r="C16" s="206" t="s">
        <v>29</v>
      </c>
      <c r="D16" s="206" t="str">
        <f>REPT(F12,1)</f>
        <v>Rasmus Trøst</v>
      </c>
      <c r="E16" s="143" t="s">
        <v>317</v>
      </c>
      <c r="F16" s="206" t="str">
        <f t="shared" si="0"/>
        <v>Rasmus Trøst</v>
      </c>
      <c r="G16" s="205"/>
      <c r="H16" s="206" t="str">
        <f t="shared" si="1"/>
        <v>Kasper Bertelsen</v>
      </c>
      <c r="I16" s="195">
        <f t="shared" si="2"/>
        <v>14</v>
      </c>
      <c r="J16" s="195">
        <f t="shared" si="3"/>
        <v>2</v>
      </c>
      <c r="K16" s="195">
        <f t="shared" si="4"/>
        <v>7</v>
      </c>
      <c r="L16" s="195">
        <f t="shared" si="5"/>
        <v>12</v>
      </c>
      <c r="M16" s="195" t="e">
        <f t="shared" si="6"/>
        <v>#VALUE!</v>
      </c>
      <c r="N16" s="195" t="e">
        <f t="shared" si="7"/>
        <v>#VALUE!</v>
      </c>
      <c r="O16" s="195">
        <f t="shared" si="8"/>
        <v>5</v>
      </c>
      <c r="P16" s="195">
        <f t="shared" si="9"/>
        <v>10</v>
      </c>
      <c r="Q16" s="195" t="e">
        <f t="shared" si="9"/>
        <v>#VALUE!</v>
      </c>
      <c r="R16" s="195" t="e">
        <f t="shared" si="9"/>
        <v>#VALUE!</v>
      </c>
      <c r="S16" s="195">
        <f t="shared" si="10"/>
        <v>3</v>
      </c>
      <c r="T16" s="195" t="str">
        <f t="shared" si="11"/>
        <v>6</v>
      </c>
      <c r="U16" s="195" t="str">
        <f t="shared" si="12"/>
        <v>11</v>
      </c>
      <c r="V16" s="195">
        <f t="shared" si="28"/>
        <v>5</v>
      </c>
      <c r="W16" s="196"/>
      <c r="X16" s="195" t="str">
        <f t="shared" si="14"/>
        <v>2</v>
      </c>
      <c r="Y16" s="195" t="str">
        <f t="shared" si="15"/>
        <v>11</v>
      </c>
      <c r="Z16" s="195">
        <f t="shared" si="16"/>
        <v>5</v>
      </c>
      <c r="AA16" s="196"/>
      <c r="AB16" s="195" t="str">
        <f t="shared" si="17"/>
        <v>8</v>
      </c>
      <c r="AC16" s="195" t="str">
        <f t="shared" si="18"/>
        <v>11</v>
      </c>
      <c r="AD16" s="195">
        <f t="shared" si="19"/>
        <v>5</v>
      </c>
      <c r="AF16" s="195">
        <f t="shared" si="20"/>
      </c>
      <c r="AG16" s="195">
        <f t="shared" si="21"/>
      </c>
      <c r="AH16" s="195">
        <f t="shared" si="22"/>
      </c>
      <c r="AJ16" s="195">
        <f t="shared" si="23"/>
      </c>
      <c r="AK16" s="195">
        <f t="shared" si="24"/>
      </c>
      <c r="AL16" s="195">
        <f t="shared" si="25"/>
      </c>
      <c r="AN16" s="195">
        <f t="shared" si="26"/>
        <v>15</v>
      </c>
      <c r="AP16" s="196">
        <f t="shared" si="27"/>
        <v>2</v>
      </c>
    </row>
    <row r="17" spans="1:42" ht="11.25">
      <c r="A17" s="209" t="s">
        <v>110</v>
      </c>
      <c r="B17" s="206" t="str">
        <f>REPT(F13,1)</f>
        <v>Jan Demant</v>
      </c>
      <c r="C17" s="206" t="s">
        <v>29</v>
      </c>
      <c r="D17" s="206" t="str">
        <f>REPT(F14,1)</f>
        <v>Emil Vogt</v>
      </c>
      <c r="E17" s="143" t="s">
        <v>348</v>
      </c>
      <c r="F17" s="206" t="str">
        <f t="shared" si="0"/>
        <v>Emil Vogt</v>
      </c>
      <c r="G17" s="205"/>
      <c r="H17" s="206" t="str">
        <f t="shared" si="1"/>
        <v>Jan Demant</v>
      </c>
      <c r="I17" s="195">
        <f t="shared" si="2"/>
        <v>20</v>
      </c>
      <c r="J17" s="195">
        <f t="shared" si="3"/>
        <v>2</v>
      </c>
      <c r="K17" s="195">
        <f t="shared" si="4"/>
        <v>8</v>
      </c>
      <c r="L17" s="195">
        <f t="shared" si="5"/>
        <v>14</v>
      </c>
      <c r="M17" s="195">
        <f t="shared" si="6"/>
        <v>18</v>
      </c>
      <c r="N17" s="195" t="e">
        <f t="shared" si="7"/>
        <v>#VALUE!</v>
      </c>
      <c r="O17" s="195">
        <f t="shared" si="8"/>
        <v>5</v>
      </c>
      <c r="P17" s="195">
        <f t="shared" si="9"/>
        <v>11</v>
      </c>
      <c r="Q17" s="195">
        <f t="shared" si="9"/>
        <v>16</v>
      </c>
      <c r="R17" s="195" t="e">
        <f t="shared" si="9"/>
        <v>#VALUE!</v>
      </c>
      <c r="S17" s="195">
        <f t="shared" si="10"/>
        <v>4</v>
      </c>
      <c r="T17" s="195" t="str">
        <f t="shared" si="11"/>
        <v>7</v>
      </c>
      <c r="U17" s="195" t="str">
        <f t="shared" si="12"/>
        <v>11</v>
      </c>
      <c r="V17" s="195">
        <f t="shared" si="28"/>
        <v>5</v>
      </c>
      <c r="W17" s="196"/>
      <c r="X17" s="195" t="str">
        <f t="shared" si="14"/>
        <v>12</v>
      </c>
      <c r="Y17" s="195" t="str">
        <f t="shared" si="15"/>
        <v>14</v>
      </c>
      <c r="Z17" s="195">
        <f t="shared" si="16"/>
        <v>5</v>
      </c>
      <c r="AA17" s="196"/>
      <c r="AB17" s="195" t="str">
        <f t="shared" si="17"/>
        <v>11</v>
      </c>
      <c r="AC17" s="195" t="str">
        <f t="shared" si="18"/>
        <v>7 </v>
      </c>
      <c r="AD17" s="195">
        <f t="shared" si="19"/>
        <v>1</v>
      </c>
      <c r="AF17" s="195" t="str">
        <f t="shared" si="20"/>
        <v>7</v>
      </c>
      <c r="AG17" s="195" t="str">
        <f t="shared" si="21"/>
        <v>11</v>
      </c>
      <c r="AH17" s="195">
        <f t="shared" si="22"/>
        <v>5</v>
      </c>
      <c r="AJ17" s="195">
        <f t="shared" si="23"/>
      </c>
      <c r="AK17" s="195">
        <f t="shared" si="24"/>
      </c>
      <c r="AL17" s="195">
        <f t="shared" si="25"/>
      </c>
      <c r="AN17" s="195">
        <f t="shared" si="26"/>
        <v>16</v>
      </c>
      <c r="AP17" s="196">
        <f t="shared" si="27"/>
        <v>2</v>
      </c>
    </row>
    <row r="18" spans="1:42" ht="11.25">
      <c r="A18" s="209" t="s">
        <v>111</v>
      </c>
      <c r="B18" s="206" t="str">
        <f>REPT(F15,1)</f>
        <v>Marko Fillipovic</v>
      </c>
      <c r="C18" s="206" t="s">
        <v>29</v>
      </c>
      <c r="D18" s="206" t="str">
        <f>REPT(F16,1)</f>
        <v>Rasmus Trøst</v>
      </c>
      <c r="E18" s="143" t="s">
        <v>335</v>
      </c>
      <c r="F18" s="206" t="str">
        <f t="shared" si="0"/>
        <v>Marko Fillipovic</v>
      </c>
      <c r="G18" s="205"/>
      <c r="H18" s="206" t="str">
        <f t="shared" si="1"/>
        <v>Rasmus Trøst</v>
      </c>
      <c r="I18" s="195">
        <f t="shared" si="2"/>
        <v>14</v>
      </c>
      <c r="J18" s="195">
        <f t="shared" si="3"/>
        <v>3</v>
      </c>
      <c r="K18" s="195">
        <f t="shared" si="4"/>
        <v>8</v>
      </c>
      <c r="L18" s="195">
        <f t="shared" si="5"/>
        <v>13</v>
      </c>
      <c r="M18" s="195" t="e">
        <f t="shared" si="6"/>
        <v>#VALUE!</v>
      </c>
      <c r="N18" s="195" t="e">
        <f t="shared" si="7"/>
        <v>#VALUE!</v>
      </c>
      <c r="O18" s="195">
        <f t="shared" si="8"/>
        <v>5</v>
      </c>
      <c r="P18" s="195">
        <f t="shared" si="9"/>
        <v>10</v>
      </c>
      <c r="Q18" s="195" t="e">
        <f t="shared" si="9"/>
        <v>#VALUE!</v>
      </c>
      <c r="R18" s="195" t="e">
        <f t="shared" si="9"/>
        <v>#VALUE!</v>
      </c>
      <c r="S18" s="195">
        <f t="shared" si="10"/>
        <v>3</v>
      </c>
      <c r="T18" s="195" t="str">
        <f t="shared" si="11"/>
        <v>11</v>
      </c>
      <c r="U18" s="195" t="str">
        <f t="shared" si="12"/>
        <v>6 </v>
      </c>
      <c r="V18" s="195">
        <f t="shared" si="28"/>
        <v>1</v>
      </c>
      <c r="W18" s="196"/>
      <c r="X18" s="195" t="str">
        <f t="shared" si="14"/>
        <v>11</v>
      </c>
      <c r="Y18" s="195" t="str">
        <f t="shared" si="15"/>
        <v>8 </v>
      </c>
      <c r="Z18" s="195">
        <f t="shared" si="16"/>
        <v>1</v>
      </c>
      <c r="AA18" s="196"/>
      <c r="AB18" s="195" t="str">
        <f t="shared" si="17"/>
        <v>11</v>
      </c>
      <c r="AC18" s="195" t="str">
        <f t="shared" si="18"/>
        <v>3</v>
      </c>
      <c r="AD18" s="195">
        <f t="shared" si="19"/>
        <v>1</v>
      </c>
      <c r="AF18" s="195">
        <f t="shared" si="20"/>
      </c>
      <c r="AG18" s="195">
        <f t="shared" si="21"/>
      </c>
      <c r="AH18" s="195">
        <f t="shared" si="22"/>
      </c>
      <c r="AJ18" s="195">
        <f t="shared" si="23"/>
      </c>
      <c r="AK18" s="195">
        <f t="shared" si="24"/>
      </c>
      <c r="AL18" s="195">
        <f t="shared" si="25"/>
      </c>
      <c r="AN18" s="195">
        <f t="shared" si="26"/>
        <v>3</v>
      </c>
      <c r="AP18" s="196">
        <f t="shared" si="27"/>
        <v>1</v>
      </c>
    </row>
    <row r="19" spans="1:42" ht="11.25">
      <c r="A19" s="209" t="s">
        <v>112</v>
      </c>
      <c r="B19" s="206" t="str">
        <f>REPT(F17,1)</f>
        <v>Emil Vogt</v>
      </c>
      <c r="C19" s="206" t="s">
        <v>29</v>
      </c>
      <c r="D19" s="206" t="str">
        <f>REPT(F18,1)</f>
        <v>Marko Fillipovic</v>
      </c>
      <c r="E19" s="143" t="s">
        <v>354</v>
      </c>
      <c r="F19" s="206" t="str">
        <f t="shared" si="0"/>
        <v>Emil Vogt</v>
      </c>
      <c r="G19" s="205"/>
      <c r="H19" s="206" t="str">
        <f t="shared" si="1"/>
        <v>Marko Fillipovic</v>
      </c>
      <c r="I19" s="195">
        <f t="shared" si="2"/>
        <v>14</v>
      </c>
      <c r="J19" s="195">
        <f t="shared" si="3"/>
        <v>3</v>
      </c>
      <c r="K19" s="195">
        <f t="shared" si="4"/>
        <v>8</v>
      </c>
      <c r="L19" s="195">
        <f t="shared" si="5"/>
        <v>13</v>
      </c>
      <c r="M19" s="195" t="e">
        <f t="shared" si="6"/>
        <v>#VALUE!</v>
      </c>
      <c r="N19" s="195" t="e">
        <f t="shared" si="7"/>
        <v>#VALUE!</v>
      </c>
      <c r="O19" s="195">
        <f t="shared" si="8"/>
        <v>5</v>
      </c>
      <c r="P19" s="195">
        <f t="shared" si="9"/>
        <v>10</v>
      </c>
      <c r="Q19" s="195" t="e">
        <f t="shared" si="9"/>
        <v>#VALUE!</v>
      </c>
      <c r="R19" s="195" t="e">
        <f t="shared" si="9"/>
        <v>#VALUE!</v>
      </c>
      <c r="S19" s="195">
        <f t="shared" si="10"/>
        <v>3</v>
      </c>
      <c r="T19" s="195" t="str">
        <f t="shared" si="11"/>
        <v>11</v>
      </c>
      <c r="U19" s="195" t="str">
        <f t="shared" si="12"/>
        <v>7 </v>
      </c>
      <c r="V19" s="195">
        <f t="shared" si="28"/>
        <v>1</v>
      </c>
      <c r="W19" s="196"/>
      <c r="X19" s="195" t="str">
        <f t="shared" si="14"/>
        <v>11</v>
      </c>
      <c r="Y19" s="195" t="str">
        <f t="shared" si="15"/>
        <v>5 </v>
      </c>
      <c r="Z19" s="195">
        <f t="shared" si="16"/>
        <v>1</v>
      </c>
      <c r="AA19" s="196"/>
      <c r="AB19" s="195" t="str">
        <f t="shared" si="17"/>
        <v>11</v>
      </c>
      <c r="AC19" s="195" t="str">
        <f t="shared" si="18"/>
        <v>7</v>
      </c>
      <c r="AD19" s="195">
        <f t="shared" si="19"/>
        <v>1</v>
      </c>
      <c r="AF19" s="195">
        <f t="shared" si="20"/>
      </c>
      <c r="AG19" s="195">
        <f t="shared" si="21"/>
      </c>
      <c r="AH19" s="195">
        <f t="shared" si="22"/>
      </c>
      <c r="AJ19" s="195">
        <f t="shared" si="23"/>
      </c>
      <c r="AK19" s="195">
        <f t="shared" si="24"/>
      </c>
      <c r="AL19" s="195">
        <f t="shared" si="25"/>
      </c>
      <c r="AN19" s="195">
        <f t="shared" si="26"/>
        <v>3</v>
      </c>
      <c r="AP19" s="196">
        <f t="shared" si="27"/>
        <v>1</v>
      </c>
    </row>
    <row r="20" spans="1:42" ht="11.25">
      <c r="A20" s="209" t="s">
        <v>113</v>
      </c>
      <c r="B20" s="206" t="str">
        <f>REPT(H17,1)</f>
        <v>Jan Demant</v>
      </c>
      <c r="C20" s="206" t="s">
        <v>29</v>
      </c>
      <c r="D20" s="206" t="str">
        <f>REPT(H18,1)</f>
        <v>Rasmus Trøst</v>
      </c>
      <c r="E20" s="143" t="s">
        <v>358</v>
      </c>
      <c r="F20" s="206" t="str">
        <f t="shared" si="0"/>
        <v>Jan Demant</v>
      </c>
      <c r="G20" s="205"/>
      <c r="H20" s="206" t="str">
        <f t="shared" si="1"/>
        <v>Rasmus Trøst</v>
      </c>
      <c r="I20" s="195">
        <f t="shared" si="2"/>
        <v>26</v>
      </c>
      <c r="J20" s="195">
        <f t="shared" si="3"/>
        <v>3</v>
      </c>
      <c r="K20" s="195">
        <f t="shared" si="4"/>
        <v>8</v>
      </c>
      <c r="L20" s="195">
        <f t="shared" si="5"/>
        <v>13</v>
      </c>
      <c r="M20" s="195">
        <f t="shared" si="6"/>
        <v>19</v>
      </c>
      <c r="N20" s="195">
        <f t="shared" si="7"/>
        <v>25</v>
      </c>
      <c r="O20" s="195">
        <f t="shared" si="8"/>
        <v>5</v>
      </c>
      <c r="P20" s="195">
        <f t="shared" si="9"/>
        <v>11</v>
      </c>
      <c r="Q20" s="195">
        <f t="shared" si="9"/>
        <v>16</v>
      </c>
      <c r="R20" s="195">
        <f t="shared" si="9"/>
        <v>22</v>
      </c>
      <c r="S20" s="195">
        <f t="shared" si="10"/>
        <v>5</v>
      </c>
      <c r="T20" s="195" t="str">
        <f t="shared" si="11"/>
        <v>11</v>
      </c>
      <c r="U20" s="195" t="str">
        <f t="shared" si="12"/>
        <v>5 </v>
      </c>
      <c r="V20" s="195">
        <f t="shared" si="28"/>
        <v>1</v>
      </c>
      <c r="W20" s="196"/>
      <c r="X20" s="195" t="str">
        <f t="shared" si="14"/>
        <v>10</v>
      </c>
      <c r="Y20" s="195" t="str">
        <f t="shared" si="15"/>
        <v>12</v>
      </c>
      <c r="Z20" s="195">
        <f t="shared" si="16"/>
        <v>5</v>
      </c>
      <c r="AA20" s="196"/>
      <c r="AB20" s="195" t="str">
        <f t="shared" si="17"/>
        <v>8</v>
      </c>
      <c r="AC20" s="195" t="str">
        <f t="shared" si="18"/>
        <v>11</v>
      </c>
      <c r="AD20" s="195">
        <f t="shared" si="19"/>
        <v>5</v>
      </c>
      <c r="AF20" s="195" t="str">
        <f t="shared" si="20"/>
        <v>13</v>
      </c>
      <c r="AG20" s="195" t="str">
        <f t="shared" si="21"/>
        <v>11</v>
      </c>
      <c r="AH20" s="195">
        <f t="shared" si="22"/>
        <v>1</v>
      </c>
      <c r="AJ20" s="195" t="str">
        <f t="shared" si="23"/>
        <v>11</v>
      </c>
      <c r="AK20" s="195" t="str">
        <f t="shared" si="24"/>
        <v>7</v>
      </c>
      <c r="AL20" s="195">
        <f t="shared" si="25"/>
        <v>1</v>
      </c>
      <c r="AN20" s="195">
        <f t="shared" si="26"/>
        <v>13</v>
      </c>
      <c r="AP20" s="196">
        <f t="shared" si="27"/>
        <v>1</v>
      </c>
    </row>
    <row r="21" spans="1:42" ht="11.25">
      <c r="A21" s="209" t="s">
        <v>114</v>
      </c>
      <c r="B21" s="206" t="str">
        <f>REPT(H13,1)</f>
        <v>Casper Kendra</v>
      </c>
      <c r="C21" s="206" t="s">
        <v>29</v>
      </c>
      <c r="D21" s="206" t="str">
        <f>REPT(H14,1)</f>
        <v>Tommy Møllenberg</v>
      </c>
      <c r="E21" s="143" t="s">
        <v>336</v>
      </c>
      <c r="F21" s="206" t="str">
        <f t="shared" si="0"/>
        <v>Tommy Møllenberg</v>
      </c>
      <c r="G21" s="205"/>
      <c r="H21" s="206" t="str">
        <f t="shared" si="1"/>
        <v>Casper Kendra</v>
      </c>
      <c r="I21" s="195">
        <f t="shared" si="2"/>
        <v>14</v>
      </c>
      <c r="J21" s="195">
        <f t="shared" si="3"/>
        <v>2</v>
      </c>
      <c r="K21" s="195">
        <f t="shared" si="4"/>
        <v>7</v>
      </c>
      <c r="L21" s="195">
        <f t="shared" si="5"/>
        <v>12</v>
      </c>
      <c r="M21" s="195" t="e">
        <f t="shared" si="6"/>
        <v>#VALUE!</v>
      </c>
      <c r="N21" s="195" t="e">
        <f t="shared" si="7"/>
        <v>#VALUE!</v>
      </c>
      <c r="O21" s="195">
        <f t="shared" si="8"/>
        <v>5</v>
      </c>
      <c r="P21" s="195">
        <f t="shared" si="9"/>
        <v>10</v>
      </c>
      <c r="Q21" s="195" t="e">
        <f t="shared" si="9"/>
        <v>#VALUE!</v>
      </c>
      <c r="R21" s="195" t="e">
        <f t="shared" si="9"/>
        <v>#VALUE!</v>
      </c>
      <c r="S21" s="195">
        <f t="shared" si="10"/>
        <v>3</v>
      </c>
      <c r="T21" s="195" t="str">
        <f t="shared" si="11"/>
        <v>5</v>
      </c>
      <c r="U21" s="195" t="str">
        <f t="shared" si="12"/>
        <v>11</v>
      </c>
      <c r="V21" s="195">
        <f t="shared" si="28"/>
        <v>5</v>
      </c>
      <c r="W21" s="196"/>
      <c r="X21" s="195" t="str">
        <f t="shared" si="14"/>
        <v>7</v>
      </c>
      <c r="Y21" s="195" t="str">
        <f t="shared" si="15"/>
        <v>11</v>
      </c>
      <c r="Z21" s="195">
        <f t="shared" si="16"/>
        <v>5</v>
      </c>
      <c r="AA21" s="196"/>
      <c r="AB21" s="195" t="str">
        <f t="shared" si="17"/>
        <v>3</v>
      </c>
      <c r="AC21" s="195" t="str">
        <f t="shared" si="18"/>
        <v>11</v>
      </c>
      <c r="AD21" s="195">
        <f t="shared" si="19"/>
        <v>5</v>
      </c>
      <c r="AF21" s="195">
        <f t="shared" si="20"/>
      </c>
      <c r="AG21" s="195">
        <f t="shared" si="21"/>
      </c>
      <c r="AH21" s="195">
        <f t="shared" si="22"/>
      </c>
      <c r="AJ21" s="195">
        <f t="shared" si="23"/>
      </c>
      <c r="AK21" s="195">
        <f t="shared" si="24"/>
      </c>
      <c r="AL21" s="195">
        <f t="shared" si="25"/>
      </c>
      <c r="AN21" s="195">
        <f t="shared" si="26"/>
        <v>15</v>
      </c>
      <c r="AP21" s="196">
        <f t="shared" si="27"/>
        <v>2</v>
      </c>
    </row>
    <row r="22" spans="1:42" ht="11.25">
      <c r="A22" s="209" t="s">
        <v>115</v>
      </c>
      <c r="B22" s="206" t="str">
        <f>REPT(H15,1)</f>
        <v>Peter Christoffersen</v>
      </c>
      <c r="C22" s="206" t="s">
        <v>29</v>
      </c>
      <c r="D22" s="206" t="str">
        <f>REPT(H16,1)</f>
        <v>Kasper Bertelsen</v>
      </c>
      <c r="E22" s="143" t="s">
        <v>340</v>
      </c>
      <c r="F22" s="206" t="str">
        <f t="shared" si="0"/>
        <v>Peter Christoffersen</v>
      </c>
      <c r="G22" s="205"/>
      <c r="H22" s="206" t="str">
        <f t="shared" si="1"/>
        <v>Kasper Bertelsen</v>
      </c>
      <c r="I22" s="195">
        <f t="shared" si="2"/>
        <v>19</v>
      </c>
      <c r="J22" s="195">
        <f t="shared" si="3"/>
        <v>3</v>
      </c>
      <c r="K22" s="195">
        <f t="shared" si="4"/>
        <v>8</v>
      </c>
      <c r="L22" s="195">
        <f t="shared" si="5"/>
        <v>12</v>
      </c>
      <c r="M22" s="195">
        <f t="shared" si="6"/>
        <v>18</v>
      </c>
      <c r="N22" s="195" t="e">
        <f t="shared" si="7"/>
        <v>#VALUE!</v>
      </c>
      <c r="O22" s="195">
        <f t="shared" si="8"/>
        <v>5</v>
      </c>
      <c r="P22" s="195">
        <f t="shared" si="9"/>
        <v>10</v>
      </c>
      <c r="Q22" s="195">
        <f t="shared" si="9"/>
        <v>15</v>
      </c>
      <c r="R22" s="195" t="e">
        <f t="shared" si="9"/>
        <v>#VALUE!</v>
      </c>
      <c r="S22" s="195">
        <f t="shared" si="10"/>
        <v>4</v>
      </c>
      <c r="T22" s="195" t="str">
        <f t="shared" si="11"/>
        <v>11</v>
      </c>
      <c r="U22" s="195" t="str">
        <f t="shared" si="12"/>
        <v>3 </v>
      </c>
      <c r="V22" s="195">
        <f t="shared" si="28"/>
        <v>1</v>
      </c>
      <c r="W22" s="196"/>
      <c r="X22" s="195" t="str">
        <f t="shared" si="14"/>
        <v>11</v>
      </c>
      <c r="Y22" s="195" t="str">
        <f t="shared" si="15"/>
        <v>7 </v>
      </c>
      <c r="Z22" s="195">
        <f t="shared" si="16"/>
        <v>1</v>
      </c>
      <c r="AA22" s="196"/>
      <c r="AB22" s="195" t="str">
        <f t="shared" si="17"/>
        <v>9</v>
      </c>
      <c r="AC22" s="195" t="str">
        <f t="shared" si="18"/>
        <v>11</v>
      </c>
      <c r="AD22" s="195">
        <f t="shared" si="19"/>
        <v>5</v>
      </c>
      <c r="AF22" s="195" t="str">
        <f t="shared" si="20"/>
        <v>11</v>
      </c>
      <c r="AG22" s="195" t="str">
        <f t="shared" si="21"/>
        <v>1</v>
      </c>
      <c r="AH22" s="195">
        <f t="shared" si="22"/>
        <v>1</v>
      </c>
      <c r="AJ22" s="195">
        <f t="shared" si="23"/>
      </c>
      <c r="AK22" s="195">
        <f t="shared" si="24"/>
      </c>
      <c r="AL22" s="195">
        <f t="shared" si="25"/>
      </c>
      <c r="AN22" s="195">
        <f t="shared" si="26"/>
        <v>8</v>
      </c>
      <c r="AP22" s="196">
        <f t="shared" si="27"/>
        <v>1</v>
      </c>
    </row>
    <row r="23" spans="1:42" ht="11.25">
      <c r="A23" s="209" t="s">
        <v>116</v>
      </c>
      <c r="B23" s="206" t="str">
        <f>REPT(F21,1)</f>
        <v>Tommy Møllenberg</v>
      </c>
      <c r="C23" s="206" t="s">
        <v>29</v>
      </c>
      <c r="D23" s="206" t="str">
        <f>REPT(F22,1)</f>
        <v>Peter Christoffersen</v>
      </c>
      <c r="E23" s="143" t="s">
        <v>353</v>
      </c>
      <c r="F23" s="206" t="str">
        <f t="shared" si="0"/>
        <v>Tommy Møllenberg</v>
      </c>
      <c r="G23" s="205"/>
      <c r="H23" s="206" t="str">
        <f t="shared" si="1"/>
        <v>Peter Christoffersen</v>
      </c>
      <c r="I23" s="195">
        <f t="shared" si="2"/>
        <v>15</v>
      </c>
      <c r="J23" s="195">
        <f t="shared" si="3"/>
        <v>3</v>
      </c>
      <c r="K23" s="195">
        <f t="shared" si="4"/>
        <v>8</v>
      </c>
      <c r="L23" s="195">
        <f t="shared" si="5"/>
        <v>14</v>
      </c>
      <c r="M23" s="195" t="e">
        <f t="shared" si="6"/>
        <v>#VALUE!</v>
      </c>
      <c r="N23" s="195" t="e">
        <f t="shared" si="7"/>
        <v>#VALUE!</v>
      </c>
      <c r="O23" s="195">
        <f t="shared" si="8"/>
        <v>5</v>
      </c>
      <c r="P23" s="195">
        <f t="shared" si="9"/>
        <v>11</v>
      </c>
      <c r="Q23" s="195" t="e">
        <f t="shared" si="9"/>
        <v>#VALUE!</v>
      </c>
      <c r="R23" s="195" t="e">
        <f t="shared" si="9"/>
        <v>#VALUE!</v>
      </c>
      <c r="S23" s="195">
        <f t="shared" si="10"/>
        <v>3</v>
      </c>
      <c r="T23" s="195" t="str">
        <f t="shared" si="11"/>
        <v>11</v>
      </c>
      <c r="U23" s="195" t="str">
        <f t="shared" si="12"/>
        <v>8 </v>
      </c>
      <c r="V23" s="195">
        <f t="shared" si="28"/>
        <v>1</v>
      </c>
      <c r="W23" s="196"/>
      <c r="X23" s="195" t="str">
        <f t="shared" si="14"/>
        <v>17</v>
      </c>
      <c r="Y23" s="195" t="str">
        <f t="shared" si="15"/>
        <v>15</v>
      </c>
      <c r="Z23" s="195">
        <f t="shared" si="16"/>
        <v>1</v>
      </c>
      <c r="AA23" s="196"/>
      <c r="AB23" s="195" t="str">
        <f t="shared" si="17"/>
        <v>11</v>
      </c>
      <c r="AC23" s="195" t="str">
        <f t="shared" si="18"/>
        <v>6</v>
      </c>
      <c r="AD23" s="195">
        <f t="shared" si="19"/>
        <v>1</v>
      </c>
      <c r="AF23" s="195">
        <f t="shared" si="20"/>
      </c>
      <c r="AG23" s="195">
        <f t="shared" si="21"/>
      </c>
      <c r="AH23" s="195">
        <f t="shared" si="22"/>
      </c>
      <c r="AJ23" s="195">
        <f t="shared" si="23"/>
      </c>
      <c r="AK23" s="195">
        <f t="shared" si="24"/>
      </c>
      <c r="AL23" s="195">
        <f t="shared" si="25"/>
      </c>
      <c r="AN23" s="195">
        <f t="shared" si="26"/>
        <v>3</v>
      </c>
      <c r="AP23" s="196">
        <f t="shared" si="27"/>
        <v>1</v>
      </c>
    </row>
    <row r="24" spans="1:42" ht="11.25">
      <c r="A24" s="209" t="s">
        <v>117</v>
      </c>
      <c r="B24" s="206" t="str">
        <f>REPT(H21,1)</f>
        <v>Casper Kendra</v>
      </c>
      <c r="C24" s="206" t="s">
        <v>29</v>
      </c>
      <c r="D24" s="206" t="str">
        <f>REPT(H22,1)</f>
        <v>Kasper Bertelsen</v>
      </c>
      <c r="E24" s="143" t="s">
        <v>249</v>
      </c>
      <c r="F24" s="206" t="str">
        <f t="shared" si="0"/>
        <v>Casper Kendra</v>
      </c>
      <c r="G24" s="205"/>
      <c r="H24" s="206" t="str">
        <f t="shared" si="1"/>
        <v>Kasper Bertelsen</v>
      </c>
      <c r="I24" s="195">
        <f t="shared" si="2"/>
        <v>14</v>
      </c>
      <c r="J24" s="195">
        <f t="shared" si="3"/>
        <v>3</v>
      </c>
      <c r="K24" s="195">
        <f t="shared" si="4"/>
        <v>8</v>
      </c>
      <c r="L24" s="195">
        <f t="shared" si="5"/>
        <v>13</v>
      </c>
      <c r="M24" s="195" t="e">
        <f t="shared" si="6"/>
        <v>#VALUE!</v>
      </c>
      <c r="N24" s="195" t="e">
        <f t="shared" si="7"/>
        <v>#VALUE!</v>
      </c>
      <c r="O24" s="195">
        <f t="shared" si="8"/>
        <v>5</v>
      </c>
      <c r="P24" s="195">
        <f t="shared" si="9"/>
        <v>10</v>
      </c>
      <c r="Q24" s="195" t="e">
        <f t="shared" si="9"/>
        <v>#VALUE!</v>
      </c>
      <c r="R24" s="195" t="e">
        <f t="shared" si="9"/>
        <v>#VALUE!</v>
      </c>
      <c r="S24" s="195">
        <f t="shared" si="10"/>
        <v>3</v>
      </c>
      <c r="T24" s="195" t="str">
        <f t="shared" si="11"/>
        <v>11</v>
      </c>
      <c r="U24" s="195" t="str">
        <f t="shared" si="12"/>
        <v>0 </v>
      </c>
      <c r="V24" s="195">
        <f t="shared" si="28"/>
        <v>1</v>
      </c>
      <c r="W24" s="196"/>
      <c r="X24" s="195" t="str">
        <f t="shared" si="14"/>
        <v>11</v>
      </c>
      <c r="Y24" s="195" t="str">
        <f t="shared" si="15"/>
        <v>0 </v>
      </c>
      <c r="Z24" s="195">
        <f t="shared" si="16"/>
        <v>1</v>
      </c>
      <c r="AA24" s="196"/>
      <c r="AB24" s="195" t="str">
        <f t="shared" si="17"/>
        <v>11</v>
      </c>
      <c r="AC24" s="195" t="str">
        <f t="shared" si="18"/>
        <v>0</v>
      </c>
      <c r="AD24" s="195">
        <f t="shared" si="19"/>
        <v>1</v>
      </c>
      <c r="AF24" s="195">
        <f t="shared" si="20"/>
      </c>
      <c r="AG24" s="195">
        <f t="shared" si="21"/>
      </c>
      <c r="AH24" s="195">
        <f t="shared" si="22"/>
      </c>
      <c r="AJ24" s="195">
        <f t="shared" si="23"/>
      </c>
      <c r="AK24" s="195">
        <f t="shared" si="24"/>
      </c>
      <c r="AL24" s="195">
        <f t="shared" si="25"/>
      </c>
      <c r="AN24" s="195">
        <f t="shared" si="26"/>
        <v>3</v>
      </c>
      <c r="AP24" s="196">
        <f t="shared" si="27"/>
        <v>1</v>
      </c>
    </row>
    <row r="25" spans="1:42" ht="11.25">
      <c r="A25" s="209" t="s">
        <v>118</v>
      </c>
      <c r="B25" s="206" t="str">
        <f>REPT(H5,1)</f>
        <v>Bye</v>
      </c>
      <c r="C25" s="206" t="s">
        <v>29</v>
      </c>
      <c r="D25" s="206" t="str">
        <f>REPT(H6,1)</f>
        <v>Bye</v>
      </c>
      <c r="E25" s="143" t="s">
        <v>32</v>
      </c>
      <c r="F25" s="206" t="e">
        <f t="shared" si="0"/>
        <v>#REF!</v>
      </c>
      <c r="G25" s="205"/>
      <c r="H25" s="206" t="e">
        <f t="shared" si="1"/>
        <v>#REF!</v>
      </c>
      <c r="I25" s="195">
        <f t="shared" si="2"/>
        <v>18</v>
      </c>
      <c r="J25" s="195">
        <f t="shared" si="3"/>
        <v>8</v>
      </c>
      <c r="K25" s="195" t="e">
        <f t="shared" si="4"/>
        <v>#VALUE!</v>
      </c>
      <c r="L25" s="195" t="e">
        <f t="shared" si="5"/>
        <v>#VALUE!</v>
      </c>
      <c r="M25" s="195" t="e">
        <f t="shared" si="6"/>
        <v>#VALUE!</v>
      </c>
      <c r="N25" s="195" t="e">
        <f t="shared" si="7"/>
        <v>#VALUE!</v>
      </c>
      <c r="O25" s="195">
        <f t="shared" si="8"/>
        <v>5</v>
      </c>
      <c r="P25" s="195">
        <f t="shared" si="9"/>
        <v>7</v>
      </c>
      <c r="Q25" s="195">
        <f t="shared" si="9"/>
        <v>9</v>
      </c>
      <c r="R25" s="195">
        <f t="shared" si="9"/>
        <v>13</v>
      </c>
      <c r="S25" s="195">
        <f t="shared" si="10"/>
        <v>1</v>
      </c>
      <c r="T25" s="195" t="str">
        <f t="shared" si="11"/>
        <v>Bane ? </v>
      </c>
      <c r="U25" s="195" t="str">
        <f t="shared" si="12"/>
        <v> K</v>
      </c>
      <c r="V25" s="195" t="e">
        <f t="shared" si="28"/>
        <v>#VALUE!</v>
      </c>
      <c r="W25" s="196"/>
      <c r="X25" s="195" t="e">
        <f t="shared" si="14"/>
        <v>#VALUE!</v>
      </c>
      <c r="Y25" s="195" t="e">
        <f t="shared" si="15"/>
        <v>#VALUE!</v>
      </c>
      <c r="Z25" s="195" t="e">
        <f t="shared" si="16"/>
        <v>#VALUE!</v>
      </c>
      <c r="AA25" s="196"/>
      <c r="AB25" s="195" t="e">
        <f t="shared" si="17"/>
        <v>#VALUE!</v>
      </c>
      <c r="AC25" s="195" t="e">
        <f t="shared" si="18"/>
        <v>#VALUE!</v>
      </c>
      <c r="AD25" s="195" t="e">
        <f t="shared" si="19"/>
        <v>#VALUE!</v>
      </c>
      <c r="AF25" s="195" t="e">
        <f t="shared" si="20"/>
        <v>#VALUE!</v>
      </c>
      <c r="AG25" s="195" t="e">
        <f t="shared" si="21"/>
        <v>#VALUE!</v>
      </c>
      <c r="AH25" s="195" t="e">
        <f t="shared" si="22"/>
        <v>#VALUE!</v>
      </c>
      <c r="AJ25" s="195">
        <f t="shared" si="23"/>
      </c>
      <c r="AK25" s="195">
        <f t="shared" si="24"/>
      </c>
      <c r="AL25" s="195">
        <f t="shared" si="25"/>
      </c>
      <c r="AN25" s="195" t="e">
        <f t="shared" si="26"/>
        <v>#VALUE!</v>
      </c>
      <c r="AP25" s="196" t="e">
        <f t="shared" si="27"/>
        <v>#VALUE!</v>
      </c>
    </row>
    <row r="26" spans="1:42" ht="11.25">
      <c r="A26" s="209" t="s">
        <v>119</v>
      </c>
      <c r="B26" s="206" t="str">
        <f>REPT(H7,1)</f>
        <v>Bye</v>
      </c>
      <c r="C26" s="206" t="s">
        <v>29</v>
      </c>
      <c r="D26" s="206" t="str">
        <f>REPT(H8,1)</f>
        <v>Bye</v>
      </c>
      <c r="E26" s="143" t="s">
        <v>32</v>
      </c>
      <c r="F26" s="206" t="e">
        <f t="shared" si="0"/>
        <v>#REF!</v>
      </c>
      <c r="G26" s="205"/>
      <c r="H26" s="206" t="e">
        <f t="shared" si="1"/>
        <v>#REF!</v>
      </c>
      <c r="I26" s="195">
        <f t="shared" si="2"/>
        <v>18</v>
      </c>
      <c r="J26" s="195">
        <f t="shared" si="3"/>
        <v>8</v>
      </c>
      <c r="K26" s="195" t="e">
        <f t="shared" si="4"/>
        <v>#VALUE!</v>
      </c>
      <c r="L26" s="195" t="e">
        <f t="shared" si="5"/>
        <v>#VALUE!</v>
      </c>
      <c r="M26" s="195" t="e">
        <f t="shared" si="6"/>
        <v>#VALUE!</v>
      </c>
      <c r="N26" s="195" t="e">
        <f t="shared" si="7"/>
        <v>#VALUE!</v>
      </c>
      <c r="O26" s="195">
        <f t="shared" si="8"/>
        <v>5</v>
      </c>
      <c r="P26" s="195">
        <f t="shared" si="9"/>
        <v>7</v>
      </c>
      <c r="Q26" s="195">
        <f t="shared" si="9"/>
        <v>9</v>
      </c>
      <c r="R26" s="195">
        <f t="shared" si="9"/>
        <v>13</v>
      </c>
      <c r="S26" s="195">
        <f t="shared" si="10"/>
        <v>1</v>
      </c>
      <c r="T26" s="195" t="str">
        <f t="shared" si="11"/>
        <v>Bane ? </v>
      </c>
      <c r="U26" s="195" t="str">
        <f t="shared" si="12"/>
        <v> K</v>
      </c>
      <c r="V26" s="195" t="e">
        <f t="shared" si="28"/>
        <v>#VALUE!</v>
      </c>
      <c r="W26" s="196"/>
      <c r="X26" s="195" t="e">
        <f t="shared" si="14"/>
        <v>#VALUE!</v>
      </c>
      <c r="Y26" s="195" t="e">
        <f t="shared" si="15"/>
        <v>#VALUE!</v>
      </c>
      <c r="Z26" s="195" t="e">
        <f t="shared" si="16"/>
        <v>#VALUE!</v>
      </c>
      <c r="AA26" s="196"/>
      <c r="AB26" s="195" t="e">
        <f t="shared" si="17"/>
        <v>#VALUE!</v>
      </c>
      <c r="AC26" s="195" t="e">
        <f t="shared" si="18"/>
        <v>#VALUE!</v>
      </c>
      <c r="AD26" s="195" t="e">
        <f t="shared" si="19"/>
        <v>#VALUE!</v>
      </c>
      <c r="AF26" s="195" t="e">
        <f t="shared" si="20"/>
        <v>#VALUE!</v>
      </c>
      <c r="AG26" s="195" t="e">
        <f t="shared" si="21"/>
        <v>#VALUE!</v>
      </c>
      <c r="AH26" s="195" t="e">
        <f t="shared" si="22"/>
        <v>#VALUE!</v>
      </c>
      <c r="AJ26" s="195">
        <f t="shared" si="23"/>
      </c>
      <c r="AK26" s="195">
        <f t="shared" si="24"/>
      </c>
      <c r="AL26" s="195">
        <f t="shared" si="25"/>
      </c>
      <c r="AN26" s="195" t="e">
        <f t="shared" si="26"/>
        <v>#VALUE!</v>
      </c>
      <c r="AP26" s="196" t="e">
        <f t="shared" si="27"/>
        <v>#VALUE!</v>
      </c>
    </row>
    <row r="27" spans="1:42" ht="11.25">
      <c r="A27" s="209" t="s">
        <v>120</v>
      </c>
      <c r="B27" s="206" t="str">
        <f>REPT(H9,1)</f>
        <v>Bye</v>
      </c>
      <c r="C27" s="206" t="s">
        <v>29</v>
      </c>
      <c r="D27" s="206" t="str">
        <f>REPT(H10,1)</f>
        <v>Bye</v>
      </c>
      <c r="E27" s="143" t="s">
        <v>32</v>
      </c>
      <c r="F27" s="206" t="e">
        <f t="shared" si="0"/>
        <v>#REF!</v>
      </c>
      <c r="G27" s="205"/>
      <c r="H27" s="206" t="e">
        <f t="shared" si="1"/>
        <v>#REF!</v>
      </c>
      <c r="I27" s="195">
        <f t="shared" si="2"/>
        <v>18</v>
      </c>
      <c r="J27" s="195">
        <f t="shared" si="3"/>
        <v>8</v>
      </c>
      <c r="K27" s="195" t="e">
        <f t="shared" si="4"/>
        <v>#VALUE!</v>
      </c>
      <c r="L27" s="195" t="e">
        <f t="shared" si="5"/>
        <v>#VALUE!</v>
      </c>
      <c r="M27" s="195" t="e">
        <f t="shared" si="6"/>
        <v>#VALUE!</v>
      </c>
      <c r="N27" s="195" t="e">
        <f t="shared" si="7"/>
        <v>#VALUE!</v>
      </c>
      <c r="O27" s="195">
        <f t="shared" si="8"/>
        <v>5</v>
      </c>
      <c r="P27" s="195">
        <f t="shared" si="9"/>
        <v>7</v>
      </c>
      <c r="Q27" s="195">
        <f t="shared" si="9"/>
        <v>9</v>
      </c>
      <c r="R27" s="195">
        <f t="shared" si="9"/>
        <v>13</v>
      </c>
      <c r="S27" s="195">
        <f t="shared" si="10"/>
        <v>1</v>
      </c>
      <c r="T27" s="195" t="str">
        <f t="shared" si="11"/>
        <v>Bane ? </v>
      </c>
      <c r="U27" s="195" t="str">
        <f t="shared" si="12"/>
        <v> K</v>
      </c>
      <c r="V27" s="195" t="e">
        <f t="shared" si="28"/>
        <v>#VALUE!</v>
      </c>
      <c r="W27" s="196"/>
      <c r="X27" s="195" t="e">
        <f t="shared" si="14"/>
        <v>#VALUE!</v>
      </c>
      <c r="Y27" s="195" t="e">
        <f t="shared" si="15"/>
        <v>#VALUE!</v>
      </c>
      <c r="Z27" s="195" t="e">
        <f t="shared" si="16"/>
        <v>#VALUE!</v>
      </c>
      <c r="AA27" s="196"/>
      <c r="AB27" s="195" t="e">
        <f t="shared" si="17"/>
        <v>#VALUE!</v>
      </c>
      <c r="AC27" s="195" t="e">
        <f t="shared" si="18"/>
        <v>#VALUE!</v>
      </c>
      <c r="AD27" s="195" t="e">
        <f t="shared" si="19"/>
        <v>#VALUE!</v>
      </c>
      <c r="AF27" s="195" t="e">
        <f t="shared" si="20"/>
        <v>#VALUE!</v>
      </c>
      <c r="AG27" s="195" t="e">
        <f t="shared" si="21"/>
        <v>#VALUE!</v>
      </c>
      <c r="AH27" s="195" t="e">
        <f t="shared" si="22"/>
        <v>#VALUE!</v>
      </c>
      <c r="AJ27" s="195">
        <f t="shared" si="23"/>
      </c>
      <c r="AK27" s="195">
        <f t="shared" si="24"/>
      </c>
      <c r="AL27" s="195">
        <f t="shared" si="25"/>
      </c>
      <c r="AN27" s="195" t="e">
        <f t="shared" si="26"/>
        <v>#VALUE!</v>
      </c>
      <c r="AP27" s="196" t="e">
        <f t="shared" si="27"/>
        <v>#VALUE!</v>
      </c>
    </row>
    <row r="28" spans="1:42" ht="11.25">
      <c r="A28" s="209" t="s">
        <v>121</v>
      </c>
      <c r="B28" s="206" t="str">
        <f>REPT(H11,1)</f>
        <v>Bye</v>
      </c>
      <c r="C28" s="206" t="s">
        <v>29</v>
      </c>
      <c r="D28" s="206" t="str">
        <f>REPT(H12,1)</f>
        <v>Bye</v>
      </c>
      <c r="E28" s="143" t="s">
        <v>32</v>
      </c>
      <c r="F28" s="206" t="e">
        <f t="shared" si="0"/>
        <v>#REF!</v>
      </c>
      <c r="G28" s="205"/>
      <c r="H28" s="206" t="e">
        <f t="shared" si="1"/>
        <v>#REF!</v>
      </c>
      <c r="I28" s="195">
        <f t="shared" si="2"/>
        <v>18</v>
      </c>
      <c r="J28" s="195">
        <f t="shared" si="3"/>
        <v>8</v>
      </c>
      <c r="K28" s="195" t="e">
        <f t="shared" si="4"/>
        <v>#VALUE!</v>
      </c>
      <c r="L28" s="195" t="e">
        <f t="shared" si="5"/>
        <v>#VALUE!</v>
      </c>
      <c r="M28" s="195" t="e">
        <f t="shared" si="6"/>
        <v>#VALUE!</v>
      </c>
      <c r="N28" s="195" t="e">
        <f t="shared" si="7"/>
        <v>#VALUE!</v>
      </c>
      <c r="O28" s="195">
        <f t="shared" si="8"/>
        <v>5</v>
      </c>
      <c r="P28" s="195">
        <f t="shared" si="9"/>
        <v>7</v>
      </c>
      <c r="Q28" s="195">
        <f t="shared" si="9"/>
        <v>9</v>
      </c>
      <c r="R28" s="195">
        <f t="shared" si="9"/>
        <v>13</v>
      </c>
      <c r="S28" s="195">
        <f t="shared" si="10"/>
        <v>1</v>
      </c>
      <c r="T28" s="195" t="str">
        <f t="shared" si="11"/>
        <v>Bane ? </v>
      </c>
      <c r="U28" s="195" t="str">
        <f t="shared" si="12"/>
        <v> K</v>
      </c>
      <c r="V28" s="195" t="e">
        <f t="shared" si="28"/>
        <v>#VALUE!</v>
      </c>
      <c r="W28" s="196"/>
      <c r="X28" s="195" t="e">
        <f t="shared" si="14"/>
        <v>#VALUE!</v>
      </c>
      <c r="Y28" s="195" t="e">
        <f t="shared" si="15"/>
        <v>#VALUE!</v>
      </c>
      <c r="Z28" s="195" t="e">
        <f t="shared" si="16"/>
        <v>#VALUE!</v>
      </c>
      <c r="AA28" s="196"/>
      <c r="AB28" s="195" t="e">
        <f t="shared" si="17"/>
        <v>#VALUE!</v>
      </c>
      <c r="AC28" s="195" t="e">
        <f t="shared" si="18"/>
        <v>#VALUE!</v>
      </c>
      <c r="AD28" s="195" t="e">
        <f t="shared" si="19"/>
        <v>#VALUE!</v>
      </c>
      <c r="AF28" s="195" t="e">
        <f t="shared" si="20"/>
        <v>#VALUE!</v>
      </c>
      <c r="AG28" s="195" t="e">
        <f t="shared" si="21"/>
        <v>#VALUE!</v>
      </c>
      <c r="AH28" s="195" t="e">
        <f t="shared" si="22"/>
        <v>#VALUE!</v>
      </c>
      <c r="AJ28" s="195">
        <f t="shared" si="23"/>
      </c>
      <c r="AK28" s="195">
        <f t="shared" si="24"/>
      </c>
      <c r="AL28" s="195">
        <f t="shared" si="25"/>
      </c>
      <c r="AN28" s="195" t="e">
        <f t="shared" si="26"/>
        <v>#VALUE!</v>
      </c>
      <c r="AP28" s="196" t="e">
        <f t="shared" si="27"/>
        <v>#VALUE!</v>
      </c>
    </row>
    <row r="29" spans="1:42" ht="11.25">
      <c r="A29" s="209" t="s">
        <v>122</v>
      </c>
      <c r="B29" s="206" t="e">
        <f>REPT(F25,1)</f>
        <v>#REF!</v>
      </c>
      <c r="C29" s="206" t="s">
        <v>29</v>
      </c>
      <c r="D29" s="206" t="e">
        <f>REPT(F26,1)</f>
        <v>#REF!</v>
      </c>
      <c r="E29" s="143" t="s">
        <v>32</v>
      </c>
      <c r="F29" s="206" t="e">
        <f t="shared" si="0"/>
        <v>#REF!</v>
      </c>
      <c r="G29" s="205"/>
      <c r="H29" s="206" t="e">
        <f t="shared" si="1"/>
        <v>#REF!</v>
      </c>
      <c r="I29" s="195">
        <f t="shared" si="2"/>
        <v>18</v>
      </c>
      <c r="J29" s="195">
        <f t="shared" si="3"/>
        <v>8</v>
      </c>
      <c r="K29" s="195" t="e">
        <f t="shared" si="4"/>
        <v>#VALUE!</v>
      </c>
      <c r="L29" s="195" t="e">
        <f t="shared" si="5"/>
        <v>#VALUE!</v>
      </c>
      <c r="M29" s="195" t="e">
        <f t="shared" si="6"/>
        <v>#VALUE!</v>
      </c>
      <c r="N29" s="195" t="e">
        <f t="shared" si="7"/>
        <v>#VALUE!</v>
      </c>
      <c r="O29" s="195">
        <f t="shared" si="8"/>
        <v>5</v>
      </c>
      <c r="P29" s="195">
        <f t="shared" si="9"/>
        <v>7</v>
      </c>
      <c r="Q29" s="195">
        <f t="shared" si="9"/>
        <v>9</v>
      </c>
      <c r="R29" s="195">
        <f t="shared" si="9"/>
        <v>13</v>
      </c>
      <c r="S29" s="195">
        <f t="shared" si="10"/>
        <v>1</v>
      </c>
      <c r="T29" s="195" t="str">
        <f t="shared" si="11"/>
        <v>Bane ? </v>
      </c>
      <c r="U29" s="195" t="str">
        <f t="shared" si="12"/>
        <v> K</v>
      </c>
      <c r="V29" s="195" t="e">
        <f t="shared" si="28"/>
        <v>#VALUE!</v>
      </c>
      <c r="W29" s="196"/>
      <c r="X29" s="195" t="e">
        <f t="shared" si="14"/>
        <v>#VALUE!</v>
      </c>
      <c r="Y29" s="195" t="e">
        <f t="shared" si="15"/>
        <v>#VALUE!</v>
      </c>
      <c r="Z29" s="195" t="e">
        <f t="shared" si="16"/>
        <v>#VALUE!</v>
      </c>
      <c r="AA29" s="196"/>
      <c r="AB29" s="195" t="e">
        <f t="shared" si="17"/>
        <v>#VALUE!</v>
      </c>
      <c r="AC29" s="195" t="e">
        <f t="shared" si="18"/>
        <v>#VALUE!</v>
      </c>
      <c r="AD29" s="195" t="e">
        <f t="shared" si="19"/>
        <v>#VALUE!</v>
      </c>
      <c r="AF29" s="195" t="e">
        <f t="shared" si="20"/>
        <v>#VALUE!</v>
      </c>
      <c r="AG29" s="195" t="e">
        <f t="shared" si="21"/>
        <v>#VALUE!</v>
      </c>
      <c r="AH29" s="195" t="e">
        <f t="shared" si="22"/>
        <v>#VALUE!</v>
      </c>
      <c r="AJ29" s="195">
        <f t="shared" si="23"/>
      </c>
      <c r="AK29" s="195">
        <f t="shared" si="24"/>
      </c>
      <c r="AL29" s="195">
        <f t="shared" si="25"/>
      </c>
      <c r="AN29" s="195" t="e">
        <f t="shared" si="26"/>
        <v>#VALUE!</v>
      </c>
      <c r="AP29" s="196" t="e">
        <f t="shared" si="27"/>
        <v>#VALUE!</v>
      </c>
    </row>
    <row r="30" spans="1:42" ht="11.25">
      <c r="A30" s="209" t="s">
        <v>123</v>
      </c>
      <c r="B30" s="206" t="e">
        <f>REPT(F27,1)</f>
        <v>#REF!</v>
      </c>
      <c r="C30" s="206" t="s">
        <v>29</v>
      </c>
      <c r="D30" s="206" t="e">
        <f>REPT(F28,1)</f>
        <v>#REF!</v>
      </c>
      <c r="E30" s="143" t="s">
        <v>32</v>
      </c>
      <c r="F30" s="206" t="e">
        <f t="shared" si="0"/>
        <v>#REF!</v>
      </c>
      <c r="G30" s="205"/>
      <c r="H30" s="206" t="e">
        <f t="shared" si="1"/>
        <v>#REF!</v>
      </c>
      <c r="I30" s="195">
        <f t="shared" si="2"/>
        <v>18</v>
      </c>
      <c r="J30" s="195">
        <f t="shared" si="3"/>
        <v>8</v>
      </c>
      <c r="K30" s="195" t="e">
        <f t="shared" si="4"/>
        <v>#VALUE!</v>
      </c>
      <c r="L30" s="195" t="e">
        <f t="shared" si="5"/>
        <v>#VALUE!</v>
      </c>
      <c r="M30" s="195" t="e">
        <f t="shared" si="6"/>
        <v>#VALUE!</v>
      </c>
      <c r="N30" s="195" t="e">
        <f t="shared" si="7"/>
        <v>#VALUE!</v>
      </c>
      <c r="O30" s="195">
        <f t="shared" si="8"/>
        <v>5</v>
      </c>
      <c r="P30" s="195">
        <f t="shared" si="9"/>
        <v>7</v>
      </c>
      <c r="Q30" s="195">
        <f t="shared" si="9"/>
        <v>9</v>
      </c>
      <c r="R30" s="195">
        <f t="shared" si="9"/>
        <v>13</v>
      </c>
      <c r="S30" s="195">
        <f t="shared" si="10"/>
        <v>1</v>
      </c>
      <c r="T30" s="195" t="str">
        <f t="shared" si="11"/>
        <v>Bane ? </v>
      </c>
      <c r="U30" s="195" t="str">
        <f t="shared" si="12"/>
        <v> K</v>
      </c>
      <c r="V30" s="195" t="e">
        <f t="shared" si="28"/>
        <v>#VALUE!</v>
      </c>
      <c r="W30" s="196"/>
      <c r="X30" s="195" t="e">
        <f t="shared" si="14"/>
        <v>#VALUE!</v>
      </c>
      <c r="Y30" s="195" t="e">
        <f t="shared" si="15"/>
        <v>#VALUE!</v>
      </c>
      <c r="Z30" s="195" t="e">
        <f t="shared" si="16"/>
        <v>#VALUE!</v>
      </c>
      <c r="AA30" s="196"/>
      <c r="AB30" s="195" t="e">
        <f t="shared" si="17"/>
        <v>#VALUE!</v>
      </c>
      <c r="AC30" s="195" t="e">
        <f t="shared" si="18"/>
        <v>#VALUE!</v>
      </c>
      <c r="AD30" s="195" t="e">
        <f t="shared" si="19"/>
        <v>#VALUE!</v>
      </c>
      <c r="AF30" s="195" t="e">
        <f t="shared" si="20"/>
        <v>#VALUE!</v>
      </c>
      <c r="AG30" s="195" t="e">
        <f t="shared" si="21"/>
        <v>#VALUE!</v>
      </c>
      <c r="AH30" s="195" t="e">
        <f t="shared" si="22"/>
        <v>#VALUE!</v>
      </c>
      <c r="AJ30" s="195">
        <f t="shared" si="23"/>
      </c>
      <c r="AK30" s="195">
        <f t="shared" si="24"/>
      </c>
      <c r="AL30" s="195">
        <f t="shared" si="25"/>
      </c>
      <c r="AN30" s="195" t="e">
        <f t="shared" si="26"/>
        <v>#VALUE!</v>
      </c>
      <c r="AP30" s="196" t="e">
        <f t="shared" si="27"/>
        <v>#VALUE!</v>
      </c>
    </row>
    <row r="31" spans="1:42" ht="11.25">
      <c r="A31" s="209" t="s">
        <v>124</v>
      </c>
      <c r="B31" s="206" t="e">
        <f>REPT(F29,1)</f>
        <v>#REF!</v>
      </c>
      <c r="C31" s="206" t="s">
        <v>29</v>
      </c>
      <c r="D31" s="206" t="e">
        <f>REPT(F30,1)</f>
        <v>#REF!</v>
      </c>
      <c r="E31" s="143" t="s">
        <v>32</v>
      </c>
      <c r="F31" s="206" t="e">
        <f t="shared" si="0"/>
        <v>#REF!</v>
      </c>
      <c r="G31" s="205"/>
      <c r="H31" s="206" t="e">
        <f t="shared" si="1"/>
        <v>#REF!</v>
      </c>
      <c r="I31" s="195">
        <f t="shared" si="2"/>
        <v>18</v>
      </c>
      <c r="J31" s="195">
        <f t="shared" si="3"/>
        <v>8</v>
      </c>
      <c r="K31" s="195" t="e">
        <f t="shared" si="4"/>
        <v>#VALUE!</v>
      </c>
      <c r="L31" s="195" t="e">
        <f t="shared" si="5"/>
        <v>#VALUE!</v>
      </c>
      <c r="M31" s="195" t="e">
        <f t="shared" si="6"/>
        <v>#VALUE!</v>
      </c>
      <c r="N31" s="195" t="e">
        <f t="shared" si="7"/>
        <v>#VALUE!</v>
      </c>
      <c r="O31" s="195">
        <f t="shared" si="8"/>
        <v>5</v>
      </c>
      <c r="P31" s="195">
        <f t="shared" si="9"/>
        <v>7</v>
      </c>
      <c r="Q31" s="195">
        <f t="shared" si="9"/>
        <v>9</v>
      </c>
      <c r="R31" s="195">
        <f t="shared" si="9"/>
        <v>13</v>
      </c>
      <c r="S31" s="195">
        <f t="shared" si="10"/>
        <v>1</v>
      </c>
      <c r="T31" s="195" t="str">
        <f t="shared" si="11"/>
        <v>Bane ? </v>
      </c>
      <c r="U31" s="195" t="str">
        <f t="shared" si="12"/>
        <v> K</v>
      </c>
      <c r="V31" s="195" t="e">
        <f t="shared" si="28"/>
        <v>#VALUE!</v>
      </c>
      <c r="W31" s="196"/>
      <c r="X31" s="195" t="e">
        <f t="shared" si="14"/>
        <v>#VALUE!</v>
      </c>
      <c r="Y31" s="195" t="e">
        <f t="shared" si="15"/>
        <v>#VALUE!</v>
      </c>
      <c r="Z31" s="195" t="e">
        <f t="shared" si="16"/>
        <v>#VALUE!</v>
      </c>
      <c r="AA31" s="196"/>
      <c r="AB31" s="195" t="e">
        <f t="shared" si="17"/>
        <v>#VALUE!</v>
      </c>
      <c r="AC31" s="195" t="e">
        <f t="shared" si="18"/>
        <v>#VALUE!</v>
      </c>
      <c r="AD31" s="195" t="e">
        <f t="shared" si="19"/>
        <v>#VALUE!</v>
      </c>
      <c r="AF31" s="195" t="e">
        <f t="shared" si="20"/>
        <v>#VALUE!</v>
      </c>
      <c r="AG31" s="195" t="e">
        <f t="shared" si="21"/>
        <v>#VALUE!</v>
      </c>
      <c r="AH31" s="195" t="e">
        <f t="shared" si="22"/>
        <v>#VALUE!</v>
      </c>
      <c r="AJ31" s="195">
        <f t="shared" si="23"/>
      </c>
      <c r="AK31" s="195">
        <f t="shared" si="24"/>
      </c>
      <c r="AL31" s="195">
        <f t="shared" si="25"/>
      </c>
      <c r="AN31" s="195" t="e">
        <f t="shared" si="26"/>
        <v>#VALUE!</v>
      </c>
      <c r="AP31" s="196" t="e">
        <f t="shared" si="27"/>
        <v>#VALUE!</v>
      </c>
    </row>
    <row r="32" spans="1:42" ht="11.25">
      <c r="A32" s="209" t="s">
        <v>125</v>
      </c>
      <c r="B32" s="206" t="e">
        <f>REPT(H29,1)</f>
        <v>#REF!</v>
      </c>
      <c r="C32" s="206" t="s">
        <v>29</v>
      </c>
      <c r="D32" s="206" t="e">
        <f>REPT(H30,1)</f>
        <v>#REF!</v>
      </c>
      <c r="E32" s="143" t="s">
        <v>32</v>
      </c>
      <c r="F32" s="206" t="e">
        <f t="shared" si="0"/>
        <v>#REF!</v>
      </c>
      <c r="G32" s="205"/>
      <c r="H32" s="206" t="e">
        <f t="shared" si="1"/>
        <v>#REF!</v>
      </c>
      <c r="I32" s="195">
        <f t="shared" si="2"/>
        <v>18</v>
      </c>
      <c r="J32" s="195">
        <f t="shared" si="3"/>
        <v>8</v>
      </c>
      <c r="K32" s="195" t="e">
        <f t="shared" si="4"/>
        <v>#VALUE!</v>
      </c>
      <c r="L32" s="195" t="e">
        <f t="shared" si="5"/>
        <v>#VALUE!</v>
      </c>
      <c r="M32" s="195" t="e">
        <f t="shared" si="6"/>
        <v>#VALUE!</v>
      </c>
      <c r="N32" s="195" t="e">
        <f t="shared" si="7"/>
        <v>#VALUE!</v>
      </c>
      <c r="O32" s="195">
        <f t="shared" si="8"/>
        <v>5</v>
      </c>
      <c r="P32" s="195">
        <f t="shared" si="9"/>
        <v>7</v>
      </c>
      <c r="Q32" s="195">
        <f t="shared" si="9"/>
        <v>9</v>
      </c>
      <c r="R32" s="195">
        <f t="shared" si="9"/>
        <v>13</v>
      </c>
      <c r="S32" s="195">
        <f t="shared" si="10"/>
        <v>1</v>
      </c>
      <c r="T32" s="195" t="str">
        <f t="shared" si="11"/>
        <v>Bane ? </v>
      </c>
      <c r="U32" s="195" t="str">
        <f t="shared" si="12"/>
        <v> K</v>
      </c>
      <c r="V32" s="195" t="e">
        <f t="shared" si="28"/>
        <v>#VALUE!</v>
      </c>
      <c r="W32" s="196"/>
      <c r="X32" s="195" t="e">
        <f t="shared" si="14"/>
        <v>#VALUE!</v>
      </c>
      <c r="Y32" s="195" t="e">
        <f t="shared" si="15"/>
        <v>#VALUE!</v>
      </c>
      <c r="Z32" s="195" t="e">
        <f t="shared" si="16"/>
        <v>#VALUE!</v>
      </c>
      <c r="AA32" s="196"/>
      <c r="AB32" s="195" t="e">
        <f t="shared" si="17"/>
        <v>#VALUE!</v>
      </c>
      <c r="AC32" s="195" t="e">
        <f t="shared" si="18"/>
        <v>#VALUE!</v>
      </c>
      <c r="AD32" s="195" t="e">
        <f t="shared" si="19"/>
        <v>#VALUE!</v>
      </c>
      <c r="AF32" s="195" t="e">
        <f t="shared" si="20"/>
        <v>#VALUE!</v>
      </c>
      <c r="AG32" s="195" t="e">
        <f t="shared" si="21"/>
        <v>#VALUE!</v>
      </c>
      <c r="AH32" s="195" t="e">
        <f t="shared" si="22"/>
        <v>#VALUE!</v>
      </c>
      <c r="AJ32" s="195">
        <f t="shared" si="23"/>
      </c>
      <c r="AK32" s="195">
        <f t="shared" si="24"/>
      </c>
      <c r="AL32" s="195">
        <f t="shared" si="25"/>
      </c>
      <c r="AN32" s="195" t="e">
        <f t="shared" si="26"/>
        <v>#VALUE!</v>
      </c>
      <c r="AP32" s="196" t="e">
        <f t="shared" si="27"/>
        <v>#VALUE!</v>
      </c>
    </row>
    <row r="33" spans="1:42" ht="11.25">
      <c r="A33" s="209" t="s">
        <v>126</v>
      </c>
      <c r="B33" s="206" t="e">
        <f>REPT(H25,1)</f>
        <v>#REF!</v>
      </c>
      <c r="C33" s="206" t="s">
        <v>29</v>
      </c>
      <c r="D33" s="206" t="e">
        <f>REPT(H26,1)</f>
        <v>#REF!</v>
      </c>
      <c r="E33" s="143" t="s">
        <v>32</v>
      </c>
      <c r="F33" s="206" t="e">
        <f t="shared" si="0"/>
        <v>#REF!</v>
      </c>
      <c r="G33" s="205"/>
      <c r="H33" s="206" t="e">
        <f t="shared" si="1"/>
        <v>#REF!</v>
      </c>
      <c r="I33" s="195">
        <f t="shared" si="2"/>
        <v>18</v>
      </c>
      <c r="J33" s="195">
        <f t="shared" si="3"/>
        <v>8</v>
      </c>
      <c r="K33" s="195" t="e">
        <f t="shared" si="4"/>
        <v>#VALUE!</v>
      </c>
      <c r="L33" s="195" t="e">
        <f t="shared" si="5"/>
        <v>#VALUE!</v>
      </c>
      <c r="M33" s="195" t="e">
        <f t="shared" si="6"/>
        <v>#VALUE!</v>
      </c>
      <c r="N33" s="195" t="e">
        <f t="shared" si="7"/>
        <v>#VALUE!</v>
      </c>
      <c r="O33" s="195">
        <f t="shared" si="8"/>
        <v>5</v>
      </c>
      <c r="P33" s="195">
        <f t="shared" si="9"/>
        <v>7</v>
      </c>
      <c r="Q33" s="195">
        <f t="shared" si="9"/>
        <v>9</v>
      </c>
      <c r="R33" s="195">
        <f t="shared" si="9"/>
        <v>13</v>
      </c>
      <c r="S33" s="195">
        <f t="shared" si="10"/>
        <v>1</v>
      </c>
      <c r="T33" s="195" t="str">
        <f t="shared" si="11"/>
        <v>Bane ? </v>
      </c>
      <c r="U33" s="195" t="str">
        <f t="shared" si="12"/>
        <v> K</v>
      </c>
      <c r="V33" s="195" t="e">
        <f t="shared" si="28"/>
        <v>#VALUE!</v>
      </c>
      <c r="W33" s="196"/>
      <c r="X33" s="195" t="e">
        <f t="shared" si="14"/>
        <v>#VALUE!</v>
      </c>
      <c r="Y33" s="195" t="e">
        <f t="shared" si="15"/>
        <v>#VALUE!</v>
      </c>
      <c r="Z33" s="195" t="e">
        <f t="shared" si="16"/>
        <v>#VALUE!</v>
      </c>
      <c r="AA33" s="196"/>
      <c r="AB33" s="195" t="e">
        <f t="shared" si="17"/>
        <v>#VALUE!</v>
      </c>
      <c r="AC33" s="195" t="e">
        <f t="shared" si="18"/>
        <v>#VALUE!</v>
      </c>
      <c r="AD33" s="195" t="e">
        <f t="shared" si="19"/>
        <v>#VALUE!</v>
      </c>
      <c r="AF33" s="195" t="e">
        <f t="shared" si="20"/>
        <v>#VALUE!</v>
      </c>
      <c r="AG33" s="195" t="e">
        <f t="shared" si="21"/>
        <v>#VALUE!</v>
      </c>
      <c r="AH33" s="195" t="e">
        <f t="shared" si="22"/>
        <v>#VALUE!</v>
      </c>
      <c r="AJ33" s="195">
        <f t="shared" si="23"/>
      </c>
      <c r="AK33" s="195">
        <f t="shared" si="24"/>
      </c>
      <c r="AL33" s="195">
        <f t="shared" si="25"/>
      </c>
      <c r="AN33" s="195" t="e">
        <f t="shared" si="26"/>
        <v>#VALUE!</v>
      </c>
      <c r="AP33" s="196" t="e">
        <f t="shared" si="27"/>
        <v>#VALUE!</v>
      </c>
    </row>
    <row r="34" spans="1:42" ht="11.25">
      <c r="A34" s="209" t="s">
        <v>127</v>
      </c>
      <c r="B34" s="206" t="e">
        <f>REPT(H27,1)</f>
        <v>#REF!</v>
      </c>
      <c r="C34" s="206" t="s">
        <v>29</v>
      </c>
      <c r="D34" s="206" t="e">
        <f>REPT(H28,1)</f>
        <v>#REF!</v>
      </c>
      <c r="E34" s="143" t="s">
        <v>32</v>
      </c>
      <c r="F34" s="206" t="e">
        <f t="shared" si="0"/>
        <v>#REF!</v>
      </c>
      <c r="G34" s="205"/>
      <c r="H34" s="206" t="e">
        <f t="shared" si="1"/>
        <v>#REF!</v>
      </c>
      <c r="I34" s="195">
        <f t="shared" si="2"/>
        <v>18</v>
      </c>
      <c r="J34" s="195">
        <f t="shared" si="3"/>
        <v>8</v>
      </c>
      <c r="K34" s="195" t="e">
        <f t="shared" si="4"/>
        <v>#VALUE!</v>
      </c>
      <c r="L34" s="195" t="e">
        <f t="shared" si="5"/>
        <v>#VALUE!</v>
      </c>
      <c r="M34" s="195" t="e">
        <f t="shared" si="6"/>
        <v>#VALUE!</v>
      </c>
      <c r="N34" s="195" t="e">
        <f t="shared" si="7"/>
        <v>#VALUE!</v>
      </c>
      <c r="O34" s="195">
        <f t="shared" si="8"/>
        <v>5</v>
      </c>
      <c r="P34" s="195">
        <f t="shared" si="9"/>
        <v>7</v>
      </c>
      <c r="Q34" s="195">
        <f t="shared" si="9"/>
        <v>9</v>
      </c>
      <c r="R34" s="195">
        <f t="shared" si="9"/>
        <v>13</v>
      </c>
      <c r="S34" s="195">
        <f t="shared" si="10"/>
        <v>1</v>
      </c>
      <c r="T34" s="195" t="str">
        <f t="shared" si="11"/>
        <v>Bane ? </v>
      </c>
      <c r="U34" s="195" t="str">
        <f t="shared" si="12"/>
        <v> K</v>
      </c>
      <c r="V34" s="195" t="e">
        <f t="shared" si="28"/>
        <v>#VALUE!</v>
      </c>
      <c r="W34" s="196"/>
      <c r="X34" s="195" t="e">
        <f t="shared" si="14"/>
        <v>#VALUE!</v>
      </c>
      <c r="Y34" s="195" t="e">
        <f t="shared" si="15"/>
        <v>#VALUE!</v>
      </c>
      <c r="Z34" s="195" t="e">
        <f t="shared" si="16"/>
        <v>#VALUE!</v>
      </c>
      <c r="AA34" s="196"/>
      <c r="AB34" s="195" t="e">
        <f t="shared" si="17"/>
        <v>#VALUE!</v>
      </c>
      <c r="AC34" s="195" t="e">
        <f t="shared" si="18"/>
        <v>#VALUE!</v>
      </c>
      <c r="AD34" s="195" t="e">
        <f t="shared" si="19"/>
        <v>#VALUE!</v>
      </c>
      <c r="AF34" s="195" t="e">
        <f t="shared" si="20"/>
        <v>#VALUE!</v>
      </c>
      <c r="AG34" s="195" t="e">
        <f t="shared" si="21"/>
        <v>#VALUE!</v>
      </c>
      <c r="AH34" s="195" t="e">
        <f t="shared" si="22"/>
        <v>#VALUE!</v>
      </c>
      <c r="AJ34" s="195">
        <f t="shared" si="23"/>
      </c>
      <c r="AK34" s="195">
        <f t="shared" si="24"/>
      </c>
      <c r="AL34" s="195">
        <f t="shared" si="25"/>
      </c>
      <c r="AN34" s="195" t="e">
        <f t="shared" si="26"/>
        <v>#VALUE!</v>
      </c>
      <c r="AP34" s="196" t="e">
        <f t="shared" si="27"/>
        <v>#VALUE!</v>
      </c>
    </row>
    <row r="35" spans="1:42" ht="11.25">
      <c r="A35" s="209" t="s">
        <v>128</v>
      </c>
      <c r="B35" s="206" t="e">
        <f>REPT(F33,1)</f>
        <v>#REF!</v>
      </c>
      <c r="C35" s="206" t="s">
        <v>29</v>
      </c>
      <c r="D35" s="206" t="e">
        <f>REPT(F34,1)</f>
        <v>#REF!</v>
      </c>
      <c r="E35" s="143" t="s">
        <v>32</v>
      </c>
      <c r="F35" s="206" t="e">
        <f t="shared" si="0"/>
        <v>#REF!</v>
      </c>
      <c r="G35" s="205"/>
      <c r="H35" s="206" t="e">
        <f t="shared" si="1"/>
        <v>#REF!</v>
      </c>
      <c r="I35" s="195">
        <f t="shared" si="2"/>
        <v>18</v>
      </c>
      <c r="J35" s="195">
        <f t="shared" si="3"/>
        <v>8</v>
      </c>
      <c r="K35" s="195" t="e">
        <f t="shared" si="4"/>
        <v>#VALUE!</v>
      </c>
      <c r="L35" s="195" t="e">
        <f t="shared" si="5"/>
        <v>#VALUE!</v>
      </c>
      <c r="M35" s="195" t="e">
        <f t="shared" si="6"/>
        <v>#VALUE!</v>
      </c>
      <c r="N35" s="195" t="e">
        <f t="shared" si="7"/>
        <v>#VALUE!</v>
      </c>
      <c r="O35" s="195">
        <f t="shared" si="8"/>
        <v>5</v>
      </c>
      <c r="P35" s="195">
        <f t="shared" si="9"/>
        <v>7</v>
      </c>
      <c r="Q35" s="195">
        <f t="shared" si="9"/>
        <v>9</v>
      </c>
      <c r="R35" s="195">
        <f t="shared" si="9"/>
        <v>13</v>
      </c>
      <c r="S35" s="195">
        <f t="shared" si="10"/>
        <v>1</v>
      </c>
      <c r="T35" s="195" t="str">
        <f t="shared" si="11"/>
        <v>Bane ? </v>
      </c>
      <c r="U35" s="195" t="str">
        <f t="shared" si="12"/>
        <v> K</v>
      </c>
      <c r="V35" s="195" t="e">
        <f t="shared" si="28"/>
        <v>#VALUE!</v>
      </c>
      <c r="W35" s="196"/>
      <c r="X35" s="195" t="e">
        <f t="shared" si="14"/>
        <v>#VALUE!</v>
      </c>
      <c r="Y35" s="195" t="e">
        <f t="shared" si="15"/>
        <v>#VALUE!</v>
      </c>
      <c r="Z35" s="195" t="e">
        <f t="shared" si="16"/>
        <v>#VALUE!</v>
      </c>
      <c r="AA35" s="196"/>
      <c r="AB35" s="195" t="e">
        <f t="shared" si="17"/>
        <v>#VALUE!</v>
      </c>
      <c r="AC35" s="195" t="e">
        <f t="shared" si="18"/>
        <v>#VALUE!</v>
      </c>
      <c r="AD35" s="195" t="e">
        <f t="shared" si="19"/>
        <v>#VALUE!</v>
      </c>
      <c r="AF35" s="195" t="e">
        <f t="shared" si="20"/>
        <v>#VALUE!</v>
      </c>
      <c r="AG35" s="195" t="e">
        <f t="shared" si="21"/>
        <v>#VALUE!</v>
      </c>
      <c r="AH35" s="195" t="e">
        <f t="shared" si="22"/>
        <v>#VALUE!</v>
      </c>
      <c r="AJ35" s="195">
        <f t="shared" si="23"/>
      </c>
      <c r="AK35" s="195">
        <f t="shared" si="24"/>
      </c>
      <c r="AL35" s="195">
        <f t="shared" si="25"/>
      </c>
      <c r="AN35" s="195" t="e">
        <f t="shared" si="26"/>
        <v>#VALUE!</v>
      </c>
      <c r="AP35" s="196" t="e">
        <f t="shared" si="27"/>
        <v>#VALUE!</v>
      </c>
    </row>
    <row r="36" spans="1:42" ht="11.25">
      <c r="A36" s="209" t="s">
        <v>129</v>
      </c>
      <c r="B36" s="206" t="e">
        <f>REPT(H33,1)</f>
        <v>#REF!</v>
      </c>
      <c r="C36" s="206" t="s">
        <v>29</v>
      </c>
      <c r="D36" s="206" t="e">
        <f>REPT(H34,1)</f>
        <v>#REF!</v>
      </c>
      <c r="E36" s="143" t="s">
        <v>32</v>
      </c>
      <c r="F36" s="206" t="e">
        <f t="shared" si="0"/>
        <v>#REF!</v>
      </c>
      <c r="G36" s="205"/>
      <c r="H36" s="206" t="e">
        <f t="shared" si="1"/>
        <v>#REF!</v>
      </c>
      <c r="I36" s="195">
        <f t="shared" si="2"/>
        <v>18</v>
      </c>
      <c r="J36" s="195">
        <f t="shared" si="3"/>
        <v>8</v>
      </c>
      <c r="K36" s="195" t="e">
        <f t="shared" si="4"/>
        <v>#VALUE!</v>
      </c>
      <c r="L36" s="195" t="e">
        <f t="shared" si="5"/>
        <v>#VALUE!</v>
      </c>
      <c r="M36" s="195" t="e">
        <f t="shared" si="6"/>
        <v>#VALUE!</v>
      </c>
      <c r="N36" s="195" t="e">
        <f t="shared" si="7"/>
        <v>#VALUE!</v>
      </c>
      <c r="O36" s="195">
        <f t="shared" si="8"/>
        <v>5</v>
      </c>
      <c r="P36" s="195">
        <f t="shared" si="9"/>
        <v>7</v>
      </c>
      <c r="Q36" s="195">
        <f t="shared" si="9"/>
        <v>9</v>
      </c>
      <c r="R36" s="195">
        <f t="shared" si="9"/>
        <v>13</v>
      </c>
      <c r="S36" s="195">
        <f t="shared" si="10"/>
        <v>1</v>
      </c>
      <c r="T36" s="195" t="str">
        <f t="shared" si="11"/>
        <v>Bane ? </v>
      </c>
      <c r="U36" s="195" t="str">
        <f t="shared" si="12"/>
        <v> K</v>
      </c>
      <c r="V36" s="195" t="e">
        <f t="shared" si="28"/>
        <v>#VALUE!</v>
      </c>
      <c r="W36" s="196"/>
      <c r="X36" s="195" t="e">
        <f t="shared" si="14"/>
        <v>#VALUE!</v>
      </c>
      <c r="Y36" s="195" t="e">
        <f t="shared" si="15"/>
        <v>#VALUE!</v>
      </c>
      <c r="Z36" s="195" t="e">
        <f t="shared" si="16"/>
        <v>#VALUE!</v>
      </c>
      <c r="AA36" s="196"/>
      <c r="AB36" s="195" t="e">
        <f t="shared" si="17"/>
        <v>#VALUE!</v>
      </c>
      <c r="AC36" s="195" t="e">
        <f t="shared" si="18"/>
        <v>#VALUE!</v>
      </c>
      <c r="AD36" s="195" t="e">
        <f t="shared" si="19"/>
        <v>#VALUE!</v>
      </c>
      <c r="AF36" s="195" t="e">
        <f t="shared" si="20"/>
        <v>#VALUE!</v>
      </c>
      <c r="AG36" s="195" t="e">
        <f t="shared" si="21"/>
        <v>#VALUE!</v>
      </c>
      <c r="AH36" s="195" t="e">
        <f t="shared" si="22"/>
        <v>#VALUE!</v>
      </c>
      <c r="AJ36" s="195">
        <f t="shared" si="23"/>
      </c>
      <c r="AK36" s="195">
        <f t="shared" si="24"/>
      </c>
      <c r="AL36" s="195">
        <f t="shared" si="25"/>
      </c>
      <c r="AN36" s="195" t="e">
        <f t="shared" si="26"/>
        <v>#VALUE!</v>
      </c>
      <c r="AP36" s="196" t="e">
        <f t="shared" si="27"/>
        <v>#VALUE!</v>
      </c>
    </row>
    <row r="37" spans="1:42" ht="11.25">
      <c r="A37" s="198"/>
      <c r="B37" s="205"/>
      <c r="C37" s="205"/>
      <c r="D37" s="205"/>
      <c r="E37" s="206"/>
      <c r="F37" s="205"/>
      <c r="G37" s="205"/>
      <c r="H37" s="20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5"/>
      <c r="U37" s="195"/>
      <c r="V37" s="195"/>
      <c r="W37" s="196"/>
      <c r="X37" s="195"/>
      <c r="Y37" s="195"/>
      <c r="Z37" s="195"/>
      <c r="AA37" s="196"/>
      <c r="AB37" s="195"/>
      <c r="AC37" s="194"/>
      <c r="AD37" s="194"/>
      <c r="AN37" s="195"/>
      <c r="AP37" s="196"/>
    </row>
    <row r="45" spans="1:2" ht="9">
      <c r="A45" s="192">
        <v>1</v>
      </c>
      <c r="B45" s="192" t="str">
        <f>F19</f>
        <v>Emil Vogt</v>
      </c>
    </row>
    <row r="46" spans="1:2" ht="9">
      <c r="A46" s="192">
        <v>2</v>
      </c>
      <c r="B46" s="192" t="str">
        <f>H19</f>
        <v>Marko Fillipovic</v>
      </c>
    </row>
    <row r="47" spans="1:2" ht="9">
      <c r="A47" s="192">
        <v>3</v>
      </c>
      <c r="B47" s="192" t="str">
        <f>F20</f>
        <v>Jan Demant</v>
      </c>
    </row>
    <row r="48" spans="1:2" ht="9">
      <c r="A48" s="192">
        <v>4</v>
      </c>
      <c r="B48" s="192" t="str">
        <f>H20</f>
        <v>Rasmus Trøst</v>
      </c>
    </row>
    <row r="49" spans="1:2" ht="9">
      <c r="A49" s="192">
        <v>5</v>
      </c>
      <c r="B49" s="192" t="str">
        <f>'HC-Res'!F23</f>
        <v>Tommy Møllenberg</v>
      </c>
    </row>
    <row r="50" spans="1:2" ht="9">
      <c r="A50" s="192">
        <v>6</v>
      </c>
      <c r="B50" s="192" t="str">
        <f>H23</f>
        <v>Peter Christoffersen</v>
      </c>
    </row>
    <row r="51" spans="1:2" ht="9">
      <c r="A51" s="192">
        <v>7</v>
      </c>
      <c r="B51" s="192" t="str">
        <f>F24</f>
        <v>Casper Kendra</v>
      </c>
    </row>
    <row r="52" spans="1:2" ht="9">
      <c r="A52" s="192">
        <v>8</v>
      </c>
      <c r="B52" s="192" t="str">
        <f>H24</f>
        <v>Kasper Bertelsen</v>
      </c>
    </row>
    <row r="53" spans="1:2" ht="9">
      <c r="A53" s="192">
        <v>9</v>
      </c>
      <c r="B53" s="192" t="e">
        <f>F31</f>
        <v>#REF!</v>
      </c>
    </row>
    <row r="54" spans="1:2" ht="9">
      <c r="A54" s="192">
        <v>10</v>
      </c>
      <c r="B54" s="192" t="e">
        <f>H31</f>
        <v>#REF!</v>
      </c>
    </row>
    <row r="55" spans="1:2" ht="9">
      <c r="A55" s="192">
        <v>11</v>
      </c>
      <c r="B55" s="192" t="e">
        <f>'HC-Res'!F32</f>
        <v>#REF!</v>
      </c>
    </row>
    <row r="56" spans="1:2" ht="9">
      <c r="A56" s="192">
        <v>12</v>
      </c>
      <c r="B56" s="192" t="e">
        <f>H32</f>
        <v>#REF!</v>
      </c>
    </row>
    <row r="57" spans="1:2" ht="9">
      <c r="A57" s="192">
        <v>13</v>
      </c>
      <c r="B57" s="192" t="e">
        <f>F35</f>
        <v>#REF!</v>
      </c>
    </row>
    <row r="58" spans="1:2" ht="9">
      <c r="A58" s="192">
        <v>14</v>
      </c>
      <c r="B58" s="192" t="e">
        <f>H35</f>
        <v>#REF!</v>
      </c>
    </row>
    <row r="59" spans="1:2" ht="9">
      <c r="A59" s="192">
        <v>15</v>
      </c>
      <c r="B59" s="192" t="e">
        <f>F36</f>
        <v>#REF!</v>
      </c>
    </row>
    <row r="60" spans="1:2" ht="9">
      <c r="A60" s="192">
        <v>16</v>
      </c>
      <c r="B60" s="192" t="e">
        <f>H36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zoomScalePageLayoutView="0" workbookViewId="0" topLeftCell="A42">
      <selection activeCell="A42" sqref="A42"/>
    </sheetView>
  </sheetViews>
  <sheetFormatPr defaultColWidth="5.21484375" defaultRowHeight="15"/>
  <cols>
    <col min="1" max="1" width="3.99609375" style="163" customWidth="1"/>
    <col min="2" max="2" width="14.10546875" style="162" customWidth="1"/>
    <col min="3" max="4" width="0.55078125" style="162" customWidth="1"/>
    <col min="5" max="5" width="3.88671875" style="162" customWidth="1"/>
    <col min="6" max="6" width="14.10546875" style="162" customWidth="1"/>
    <col min="7" max="8" width="0.55078125" style="162" customWidth="1"/>
    <col min="9" max="9" width="3.99609375" style="162" customWidth="1"/>
    <col min="10" max="10" width="14.10546875" style="162" customWidth="1"/>
    <col min="11" max="12" width="0.55078125" style="162" customWidth="1"/>
    <col min="13" max="13" width="3.99609375" style="162" customWidth="1"/>
    <col min="14" max="14" width="14.10546875" style="162" customWidth="1"/>
    <col min="15" max="16" width="1.4375" style="163" customWidth="1"/>
    <col min="17" max="17" width="19.88671875" style="163" customWidth="1"/>
    <col min="18" max="18" width="3.4453125" style="163" customWidth="1"/>
    <col min="19" max="19" width="5.21484375" style="163" customWidth="1"/>
    <col min="20" max="20" width="3.6640625" style="163" customWidth="1"/>
    <col min="21" max="21" width="12.3359375" style="163" customWidth="1"/>
    <col min="22" max="23" width="3.10546875" style="163" customWidth="1"/>
    <col min="24" max="24" width="3.6640625" style="163" customWidth="1"/>
    <col min="25" max="25" width="11.21484375" style="163" customWidth="1"/>
    <col min="26" max="26" width="1.99609375" style="163" customWidth="1"/>
    <col min="27" max="27" width="3.6640625" style="163" customWidth="1"/>
    <col min="28" max="28" width="12.3359375" style="163" customWidth="1"/>
    <col min="29" max="30" width="3.10546875" style="163" customWidth="1"/>
    <col min="31" max="31" width="3.6640625" style="163" customWidth="1"/>
    <col min="32" max="32" width="12.3359375" style="163" customWidth="1"/>
    <col min="33" max="35" width="5.21484375" style="163" customWidth="1"/>
    <col min="36" max="36" width="3.6640625" style="163" customWidth="1"/>
    <col min="37" max="37" width="12.3359375" style="163" customWidth="1"/>
    <col min="38" max="39" width="3.10546875" style="163" customWidth="1"/>
    <col min="40" max="40" width="3.6640625" style="163" customWidth="1"/>
    <col min="41" max="41" width="12.3359375" style="163" customWidth="1"/>
    <col min="42" max="43" width="3.10546875" style="163" customWidth="1"/>
    <col min="44" max="44" width="3.6640625" style="163" customWidth="1"/>
    <col min="45" max="45" width="12.3359375" style="163" customWidth="1"/>
    <col min="46" max="16384" width="5.21484375" style="163" customWidth="1"/>
  </cols>
  <sheetData>
    <row r="1" spans="1:27" s="148" customFormat="1" ht="48.75" customHeight="1">
      <c r="A1" s="261" t="str">
        <f>Parametre!$B$1</f>
        <v>CC Plast Cup</v>
      </c>
      <c r="B1" s="147"/>
      <c r="C1" s="262"/>
      <c r="D1" s="262"/>
      <c r="E1" s="147"/>
      <c r="F1" s="147"/>
      <c r="G1" s="147"/>
      <c r="H1" s="147"/>
      <c r="I1" s="147"/>
      <c r="J1" s="147"/>
      <c r="K1" s="147"/>
      <c r="L1" s="147"/>
      <c r="M1" s="147"/>
      <c r="N1" s="147"/>
      <c r="Z1" s="149"/>
      <c r="AA1" s="149"/>
    </row>
    <row r="2" spans="1:14" s="160" customFormat="1" ht="39.75">
      <c r="A2" s="158" t="str">
        <f>'HD-Res'!A1</f>
        <v>Herre D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9" ht="26.25" customHeight="1">
      <c r="A3" s="161"/>
      <c r="O3" s="161"/>
      <c r="P3" s="161"/>
      <c r="Q3" s="161"/>
      <c r="R3" s="161"/>
      <c r="S3" s="161"/>
    </row>
    <row r="4" spans="1:19" ht="9">
      <c r="A4" s="161"/>
      <c r="B4" s="162" t="s">
        <v>0</v>
      </c>
      <c r="O4" s="161"/>
      <c r="P4" s="161"/>
      <c r="Q4" s="161"/>
      <c r="R4" s="161"/>
      <c r="S4" s="161"/>
    </row>
    <row r="5" spans="1:19" ht="13.5">
      <c r="A5" s="161"/>
      <c r="E5" s="164"/>
      <c r="F5" s="165" t="s">
        <v>1</v>
      </c>
      <c r="G5" s="166"/>
      <c r="H5" s="166"/>
      <c r="I5" s="167"/>
      <c r="J5" s="165" t="s">
        <v>2</v>
      </c>
      <c r="K5" s="166"/>
      <c r="L5" s="166"/>
      <c r="M5" s="166"/>
      <c r="N5" s="165" t="s">
        <v>3</v>
      </c>
      <c r="O5" s="161"/>
      <c r="P5" s="161"/>
      <c r="Q5" s="152" t="s">
        <v>277</v>
      </c>
      <c r="R5" s="228"/>
      <c r="S5" s="169"/>
    </row>
    <row r="6" spans="1:19" ht="10.5" customHeight="1">
      <c r="A6" s="162"/>
      <c r="B6" s="170" t="str">
        <f>IF('HD-Res'!$S$5=0,TOM,'HD-Res'!$E$5)</f>
        <v>11/0 11/0 11/0</v>
      </c>
      <c r="O6" s="161"/>
      <c r="P6" s="161"/>
      <c r="Q6" s="152" t="s">
        <v>250</v>
      </c>
      <c r="R6" s="228"/>
      <c r="S6" s="169"/>
    </row>
    <row r="7" spans="1:19" ht="10.5" customHeight="1">
      <c r="A7" s="171" t="s">
        <v>4</v>
      </c>
      <c r="B7" s="172" t="str">
        <f>Q5</f>
        <v>Nikolaj Nordfang</v>
      </c>
      <c r="O7" s="161"/>
      <c r="P7" s="161"/>
      <c r="Q7" s="152" t="s">
        <v>250</v>
      </c>
      <c r="R7" s="228"/>
      <c r="S7" s="169"/>
    </row>
    <row r="8" spans="1:19" ht="10.5" customHeight="1" thickBot="1">
      <c r="A8" s="173" t="str">
        <f>'HD-Res'!$A$5</f>
        <v>HD-01</v>
      </c>
      <c r="B8" s="174" t="str">
        <f>Q6</f>
        <v>Bye</v>
      </c>
      <c r="C8" s="175"/>
      <c r="F8" s="170" t="str">
        <f>IF('HD-Res'!$S$13=0,TOM,'HD-Res'!$E$13)</f>
        <v>11/7 11/7 11/4</v>
      </c>
      <c r="O8" s="161"/>
      <c r="P8" s="161"/>
      <c r="Q8" s="152" t="s">
        <v>306</v>
      </c>
      <c r="R8" s="228"/>
      <c r="S8" s="169"/>
    </row>
    <row r="9" spans="1:19" ht="10.5" customHeight="1">
      <c r="A9" s="162"/>
      <c r="C9" s="176"/>
      <c r="D9" s="177"/>
      <c r="E9" s="171" t="s">
        <v>4</v>
      </c>
      <c r="F9" s="172" t="str">
        <f>'HD-Res'!$B$13</f>
        <v>Nikolaj Nordfang</v>
      </c>
      <c r="G9" s="178"/>
      <c r="O9" s="161"/>
      <c r="P9" s="161"/>
      <c r="Q9" s="152" t="s">
        <v>250</v>
      </c>
      <c r="R9" s="228"/>
      <c r="S9" s="169"/>
    </row>
    <row r="10" spans="1:19" ht="10.5" customHeight="1" thickBot="1">
      <c r="A10" s="162"/>
      <c r="B10" s="170" t="str">
        <f>IF('HD-Res'!$S$6=0,TOM,'HD-Res'!$E$6)</f>
        <v>0/11 0/11 0/11</v>
      </c>
      <c r="C10" s="176"/>
      <c r="E10" s="173" t="str">
        <f>'HD-Res'!$A$13</f>
        <v>HD-09</v>
      </c>
      <c r="F10" s="174" t="str">
        <f>'HD-Res'!$D$13</f>
        <v>Thierry Bellier</v>
      </c>
      <c r="G10" s="175"/>
      <c r="O10" s="161"/>
      <c r="P10" s="161"/>
      <c r="Q10" s="152" t="s">
        <v>304</v>
      </c>
      <c r="R10" s="228"/>
      <c r="S10" s="169"/>
    </row>
    <row r="11" spans="1:19" ht="10.5" customHeight="1">
      <c r="A11" s="171" t="s">
        <v>4</v>
      </c>
      <c r="B11" s="172" t="str">
        <f>Q7</f>
        <v>Bye</v>
      </c>
      <c r="C11" s="179"/>
      <c r="G11" s="176"/>
      <c r="H11" s="180"/>
      <c r="O11" s="161"/>
      <c r="P11" s="161"/>
      <c r="Q11" s="152" t="s">
        <v>250</v>
      </c>
      <c r="R11" s="228"/>
      <c r="S11" s="169"/>
    </row>
    <row r="12" spans="1:19" ht="10.5" customHeight="1" thickBot="1">
      <c r="A12" s="173" t="str">
        <f>'HD-Res'!$A$6</f>
        <v>HD-02</v>
      </c>
      <c r="B12" s="174" t="str">
        <f>Q8</f>
        <v>Thierry Bellier</v>
      </c>
      <c r="G12" s="176"/>
      <c r="H12" s="180"/>
      <c r="J12" s="170" t="str">
        <f>IF('HD-Res'!$S$17=0,TOM,'HD-Res'!$E$17)</f>
        <v>11/8 11/7 13/11</v>
      </c>
      <c r="O12" s="161"/>
      <c r="P12" s="161"/>
      <c r="Q12" s="152" t="s">
        <v>302</v>
      </c>
      <c r="R12" s="228"/>
      <c r="S12" s="169"/>
    </row>
    <row r="13" spans="1:19" ht="10.5" customHeight="1">
      <c r="A13" s="162"/>
      <c r="B13" s="162" t="s">
        <v>0</v>
      </c>
      <c r="G13" s="176"/>
      <c r="H13" s="181"/>
      <c r="I13" s="171" t="s">
        <v>4</v>
      </c>
      <c r="J13" s="172" t="str">
        <f>'HD-Res'!$B$17</f>
        <v>Nikolaj Nordfang</v>
      </c>
      <c r="K13" s="177"/>
      <c r="O13" s="161"/>
      <c r="P13" s="161"/>
      <c r="Q13" s="152" t="s">
        <v>301</v>
      </c>
      <c r="R13" s="228"/>
      <c r="S13" s="169"/>
    </row>
    <row r="14" spans="1:19" ht="10.5" customHeight="1" thickBot="1">
      <c r="A14" s="162"/>
      <c r="B14" s="170" t="str">
        <f>IF('HD-Res'!$S$7=0,TOM,'HD-Res'!$E$7)</f>
        <v>0/11 0/11 0/11</v>
      </c>
      <c r="G14" s="176"/>
      <c r="H14" s="180"/>
      <c r="I14" s="173" t="str">
        <f>'HD-Res'!$A$17</f>
        <v>HD-13</v>
      </c>
      <c r="J14" s="174" t="str">
        <f>'HD-Res'!$D$17</f>
        <v>Jan Borgen</v>
      </c>
      <c r="K14" s="175"/>
      <c r="O14" s="161"/>
      <c r="P14" s="161"/>
      <c r="Q14" s="152" t="s">
        <v>250</v>
      </c>
      <c r="R14" s="228"/>
      <c r="S14" s="169"/>
    </row>
    <row r="15" spans="1:19" ht="10.5" customHeight="1">
      <c r="A15" s="171" t="s">
        <v>4</v>
      </c>
      <c r="B15" s="172" t="str">
        <f>Q9</f>
        <v>Bye</v>
      </c>
      <c r="G15" s="176"/>
      <c r="H15" s="180"/>
      <c r="K15" s="176"/>
      <c r="L15" s="180"/>
      <c r="O15" s="161"/>
      <c r="P15" s="161"/>
      <c r="Q15" s="152" t="s">
        <v>250</v>
      </c>
      <c r="R15" s="228"/>
      <c r="S15" s="169"/>
    </row>
    <row r="16" spans="1:19" ht="10.5" customHeight="1" thickBot="1">
      <c r="A16" s="173" t="str">
        <f>'HD-Res'!$A$7</f>
        <v>HD-03</v>
      </c>
      <c r="B16" s="174" t="str">
        <f>Q10</f>
        <v>Adam Auken</v>
      </c>
      <c r="C16" s="175"/>
      <c r="F16" s="170" t="str">
        <f>IF('HD-Res'!$S$14=0,TOM,'HD-Res'!$E$14)</f>
        <v>5/11 4/11 3/11</v>
      </c>
      <c r="G16" s="176"/>
      <c r="H16" s="180"/>
      <c r="K16" s="176"/>
      <c r="L16" s="180"/>
      <c r="O16" s="161"/>
      <c r="P16" s="161"/>
      <c r="Q16" s="152" t="s">
        <v>305</v>
      </c>
      <c r="R16" s="228"/>
      <c r="S16" s="169"/>
    </row>
    <row r="17" spans="1:19" ht="10.5" customHeight="1">
      <c r="A17" s="162"/>
      <c r="C17" s="176"/>
      <c r="D17" s="177"/>
      <c r="E17" s="171" t="s">
        <v>4</v>
      </c>
      <c r="F17" s="172" t="str">
        <f>'HD-Res'!$B$14</f>
        <v>Adam Auken</v>
      </c>
      <c r="G17" s="179"/>
      <c r="L17" s="180"/>
      <c r="O17" s="161"/>
      <c r="P17" s="161"/>
      <c r="Q17" s="152" t="s">
        <v>303</v>
      </c>
      <c r="R17" s="228"/>
      <c r="S17" s="169"/>
    </row>
    <row r="18" spans="1:19" ht="10.5" customHeight="1" thickBot="1">
      <c r="A18" s="162"/>
      <c r="B18" s="170" t="str">
        <f>IF('HD-Res'!$S$8=0,TOM,'HD-Res'!$E$8)</f>
        <v>0/11 0/11 0/11</v>
      </c>
      <c r="C18" s="176"/>
      <c r="E18" s="173" t="str">
        <f>'HD-Res'!$A$14</f>
        <v>HD-10</v>
      </c>
      <c r="F18" s="174" t="str">
        <f>'HD-Res'!$D$14</f>
        <v>Jan Borgen</v>
      </c>
      <c r="L18" s="180"/>
      <c r="O18" s="161"/>
      <c r="P18" s="161"/>
      <c r="Q18" s="152" t="s">
        <v>250</v>
      </c>
      <c r="R18" s="228"/>
      <c r="S18" s="169"/>
    </row>
    <row r="19" spans="1:19" ht="10.5" customHeight="1">
      <c r="A19" s="171" t="s">
        <v>4</v>
      </c>
      <c r="B19" s="172" t="str">
        <f>Q11</f>
        <v>Bye</v>
      </c>
      <c r="C19" s="179"/>
      <c r="L19" s="180"/>
      <c r="O19" s="161"/>
      <c r="P19" s="161"/>
      <c r="Q19" s="152" t="s">
        <v>250</v>
      </c>
      <c r="R19" s="228"/>
      <c r="S19" s="169"/>
    </row>
    <row r="20" spans="1:19" ht="10.5" customHeight="1" thickBot="1">
      <c r="A20" s="173" t="str">
        <f>'HD-Res'!$A$8</f>
        <v>HD-04</v>
      </c>
      <c r="B20" s="174" t="str">
        <f>Q12</f>
        <v>Jan Borgen</v>
      </c>
      <c r="L20" s="180"/>
      <c r="N20" s="170" t="str">
        <f>IF('HD-Res'!$S$19=0,TOM,'HD-Res'!$E$19)</f>
        <v>4/11 11/6 6/11 6/11</v>
      </c>
      <c r="O20" s="161"/>
      <c r="P20" s="161"/>
      <c r="Q20" s="152" t="s">
        <v>278</v>
      </c>
      <c r="R20" s="228"/>
      <c r="S20" s="169"/>
    </row>
    <row r="21" spans="1:19" ht="10.5" customHeight="1">
      <c r="A21" s="162"/>
      <c r="K21" s="176"/>
      <c r="L21" s="181"/>
      <c r="M21" s="171" t="s">
        <v>4</v>
      </c>
      <c r="N21" s="172" t="str">
        <f>'HD-Res'!$B$19</f>
        <v>Nikolaj Nordfang</v>
      </c>
      <c r="O21" s="161"/>
      <c r="P21" s="161"/>
      <c r="Q21" s="163" t="s">
        <v>0</v>
      </c>
      <c r="R21" s="161"/>
      <c r="S21" s="161"/>
    </row>
    <row r="22" spans="1:19" ht="10.5" customHeight="1" thickBot="1">
      <c r="A22" s="162"/>
      <c r="B22" s="170" t="str">
        <f>IF('HD-Res'!$S$9=0,TOM,'HD-Res'!$E$9)</f>
        <v>11/0 11/0 11/0</v>
      </c>
      <c r="K22" s="176"/>
      <c r="L22" s="180"/>
      <c r="M22" s="173" t="str">
        <f>'HD-Res'!$A$19</f>
        <v>HD-15</v>
      </c>
      <c r="N22" s="174" t="str">
        <f>'HD-Res'!$D$19</f>
        <v>Anders Hørdum</v>
      </c>
      <c r="O22" s="161"/>
      <c r="P22" s="161"/>
      <c r="Q22" s="182"/>
      <c r="R22" s="161"/>
      <c r="S22" s="161"/>
    </row>
    <row r="23" spans="1:19" ht="10.5" customHeight="1">
      <c r="A23" s="171" t="s">
        <v>4</v>
      </c>
      <c r="B23" s="172" t="str">
        <f>Q13</f>
        <v>Jørn Karlsen</v>
      </c>
      <c r="L23" s="180"/>
      <c r="O23" s="161"/>
      <c r="P23" s="161"/>
      <c r="Q23" s="182"/>
      <c r="R23" s="161"/>
      <c r="S23" s="161"/>
    </row>
    <row r="24" spans="1:19" ht="10.5" customHeight="1" thickBot="1">
      <c r="A24" s="173" t="str">
        <f>'HD-Res'!$A$9</f>
        <v>HD-05</v>
      </c>
      <c r="B24" s="174" t="str">
        <f>Q14</f>
        <v>Bye</v>
      </c>
      <c r="C24" s="175"/>
      <c r="F24" s="170" t="str">
        <f>IF('HD-Res'!$S$15=0,TOM,'HD-Res'!$E$15)</f>
        <v>11/5 11/8 11/5</v>
      </c>
      <c r="L24" s="180"/>
      <c r="O24" s="161"/>
      <c r="P24" s="161"/>
      <c r="Q24" s="182"/>
      <c r="R24" s="161"/>
      <c r="S24" s="161"/>
    </row>
    <row r="25" spans="1:19" ht="10.5" customHeight="1">
      <c r="A25" s="162"/>
      <c r="C25" s="176"/>
      <c r="D25" s="177"/>
      <c r="E25" s="171" t="s">
        <v>4</v>
      </c>
      <c r="F25" s="172" t="str">
        <f>'HD-Res'!$B$15</f>
        <v>Jørn Karlsen</v>
      </c>
      <c r="G25" s="178"/>
      <c r="L25" s="180"/>
      <c r="O25" s="161"/>
      <c r="P25" s="161"/>
      <c r="Q25" s="182"/>
      <c r="R25" s="161"/>
      <c r="S25" s="161"/>
    </row>
    <row r="26" spans="1:19" ht="10.5" customHeight="1" thickBot="1">
      <c r="A26" s="162"/>
      <c r="B26" s="170" t="str">
        <f>IF('HD-Res'!$S$10=0,TOM,'HD-Res'!$E$10)</f>
        <v>0/11 0/11 0/11</v>
      </c>
      <c r="C26" s="176"/>
      <c r="E26" s="173" t="str">
        <f>'HD-Res'!$A$15</f>
        <v>HD-11</v>
      </c>
      <c r="F26" s="174" t="str">
        <f>'HD-Res'!$D$15</f>
        <v>Henrik Mølgaard</v>
      </c>
      <c r="G26" s="175"/>
      <c r="L26" s="180"/>
      <c r="O26" s="161"/>
      <c r="P26" s="161"/>
      <c r="Q26" s="182"/>
      <c r="R26" s="161"/>
      <c r="S26" s="161"/>
    </row>
    <row r="27" spans="1:19" ht="10.5" customHeight="1">
      <c r="A27" s="171" t="s">
        <v>4</v>
      </c>
      <c r="B27" s="172" t="str">
        <f>Q15</f>
        <v>Bye</v>
      </c>
      <c r="C27" s="179"/>
      <c r="G27" s="176"/>
      <c r="H27" s="180"/>
      <c r="L27" s="180"/>
      <c r="O27" s="161"/>
      <c r="P27" s="161"/>
      <c r="Q27" s="182"/>
      <c r="R27" s="161"/>
      <c r="S27" s="161"/>
    </row>
    <row r="28" spans="1:19" ht="10.5" customHeight="1" thickBot="1">
      <c r="A28" s="173" t="str">
        <f>'HD-Res'!$A$10</f>
        <v>HD-06</v>
      </c>
      <c r="B28" s="174" t="str">
        <f>Q16</f>
        <v>Henrik Mølgaard</v>
      </c>
      <c r="G28" s="176"/>
      <c r="H28" s="180"/>
      <c r="J28" s="170" t="str">
        <f>IF('HD-Res'!$S$18=0,TOM,'HD-Res'!$E$18)</f>
        <v>9/11 7/11 9/11</v>
      </c>
      <c r="L28" s="180"/>
      <c r="O28" s="161"/>
      <c r="P28" s="161"/>
      <c r="Q28" s="182"/>
      <c r="R28" s="161"/>
      <c r="S28" s="161"/>
    </row>
    <row r="29" spans="1:19" ht="10.5" customHeight="1">
      <c r="A29" s="162"/>
      <c r="G29" s="176"/>
      <c r="H29" s="181"/>
      <c r="I29" s="171" t="s">
        <v>4</v>
      </c>
      <c r="J29" s="172" t="str">
        <f>'HD-Res'!$B$18</f>
        <v>Jørn Karlsen</v>
      </c>
      <c r="K29" s="179"/>
      <c r="O29" s="161"/>
      <c r="P29" s="161"/>
      <c r="Q29" s="182"/>
      <c r="R29" s="161"/>
      <c r="S29" s="161"/>
    </row>
    <row r="30" spans="1:19" ht="10.5" customHeight="1" thickBot="1">
      <c r="A30" s="162"/>
      <c r="B30" s="170" t="str">
        <f>IF('HD-Res'!$S$11=0,TOM,'HD-Res'!$E$11)</f>
        <v>11/0 11/0 11/0</v>
      </c>
      <c r="G30" s="176"/>
      <c r="H30" s="180"/>
      <c r="I30" s="173" t="str">
        <f>'HD-Res'!$A$18</f>
        <v>HD-14</v>
      </c>
      <c r="J30" s="174" t="str">
        <f>'HD-Res'!$D$18</f>
        <v>Anders Hørdum</v>
      </c>
      <c r="O30" s="161"/>
      <c r="P30" s="161"/>
      <c r="Q30" s="182"/>
      <c r="R30" s="161"/>
      <c r="S30" s="161"/>
    </row>
    <row r="31" spans="1:19" ht="10.5" customHeight="1">
      <c r="A31" s="171" t="s">
        <v>4</v>
      </c>
      <c r="B31" s="172" t="str">
        <f>Q17</f>
        <v>Anders Hørdum</v>
      </c>
      <c r="G31" s="176"/>
      <c r="H31" s="180"/>
      <c r="O31" s="161"/>
      <c r="P31" s="161"/>
      <c r="Q31" s="182"/>
      <c r="R31" s="161"/>
      <c r="S31" s="161"/>
    </row>
    <row r="32" spans="1:19" ht="10.5" customHeight="1" thickBot="1">
      <c r="A32" s="173" t="str">
        <f>'HD-Res'!$A$11</f>
        <v>HD-07</v>
      </c>
      <c r="B32" s="174" t="str">
        <f>Q18</f>
        <v>Bye</v>
      </c>
      <c r="C32" s="175"/>
      <c r="F32" s="170" t="str">
        <f>IF('HD-Res'!$S$16=0,TOM,'HD-Res'!$E$16)</f>
        <v>11/2 11/7 8/11 11/8</v>
      </c>
      <c r="G32" s="176"/>
      <c r="H32" s="180"/>
      <c r="O32" s="161"/>
      <c r="P32" s="161"/>
      <c r="Q32" s="182"/>
      <c r="R32" s="161"/>
      <c r="S32" s="161"/>
    </row>
    <row r="33" spans="1:19" ht="10.5" customHeight="1">
      <c r="A33" s="162"/>
      <c r="C33" s="176"/>
      <c r="D33" s="177"/>
      <c r="E33" s="171" t="s">
        <v>4</v>
      </c>
      <c r="F33" s="172" t="str">
        <f>'HD-Res'!$B$16</f>
        <v>Anders Hørdum</v>
      </c>
      <c r="G33" s="179"/>
      <c r="O33" s="161"/>
      <c r="P33" s="161"/>
      <c r="Q33" s="182"/>
      <c r="R33" s="161"/>
      <c r="S33" s="161"/>
    </row>
    <row r="34" spans="1:19" ht="10.5" customHeight="1" thickBot="1">
      <c r="A34" s="162"/>
      <c r="B34" s="170" t="str">
        <f>IF('HD-Res'!$S$12=0,TOM,'HD-Res'!$E$12)</f>
        <v>0/11 0/11 0/11</v>
      </c>
      <c r="C34" s="176"/>
      <c r="E34" s="173" t="str">
        <f>'HD-Res'!$A$16</f>
        <v>HD-12</v>
      </c>
      <c r="F34" s="174" t="str">
        <f>'HD-Res'!$D$16</f>
        <v>Peter Koch</v>
      </c>
      <c r="O34" s="161"/>
      <c r="P34" s="161"/>
      <c r="Q34" s="182"/>
      <c r="R34" s="161"/>
      <c r="S34" s="161"/>
    </row>
    <row r="35" spans="1:19" ht="10.5" customHeight="1">
      <c r="A35" s="171" t="s">
        <v>4</v>
      </c>
      <c r="B35" s="172" t="str">
        <f>Q19</f>
        <v>Bye</v>
      </c>
      <c r="C35" s="179"/>
      <c r="O35" s="161"/>
      <c r="P35" s="161"/>
      <c r="Q35" s="182"/>
      <c r="R35" s="161"/>
      <c r="S35" s="161"/>
    </row>
    <row r="36" spans="1:19" ht="10.5" customHeight="1" thickBot="1">
      <c r="A36" s="173" t="str">
        <f>'HD-Res'!$A$12</f>
        <v>HD-08</v>
      </c>
      <c r="B36" s="174" t="str">
        <f>Q20</f>
        <v>Peter Koch</v>
      </c>
      <c r="O36" s="161"/>
      <c r="P36" s="161"/>
      <c r="Q36" s="182"/>
      <c r="R36" s="161"/>
      <c r="S36" s="161"/>
    </row>
    <row r="37" spans="1:19" ht="10.5" customHeight="1">
      <c r="A37" s="162"/>
      <c r="O37" s="161"/>
      <c r="P37" s="161"/>
      <c r="Q37" s="182"/>
      <c r="R37" s="161"/>
      <c r="S37" s="161"/>
    </row>
    <row r="38" spans="1:19" ht="10.5" customHeight="1">
      <c r="A38" s="162"/>
      <c r="O38" s="161"/>
      <c r="P38" s="161"/>
      <c r="Q38" s="161"/>
      <c r="R38" s="161"/>
      <c r="S38" s="161"/>
    </row>
    <row r="39" spans="1:19" ht="10.5" customHeight="1">
      <c r="A39" s="162"/>
      <c r="B39" s="170" t="str">
        <f>IF('HD-Res'!$S$20=0,TOM,'HD-Res'!$E$20)</f>
        <v>11/6 8/11 11/9 9/11 11/5</v>
      </c>
      <c r="O39" s="161"/>
      <c r="P39" s="161"/>
      <c r="Q39" s="161"/>
      <c r="R39" s="161"/>
      <c r="S39" s="161"/>
    </row>
    <row r="40" spans="1:19" ht="10.5" customHeight="1">
      <c r="A40" s="171" t="s">
        <v>4</v>
      </c>
      <c r="B40" s="172" t="str">
        <f>'HD-Res'!$B$20</f>
        <v>Jan Borgen</v>
      </c>
      <c r="O40" s="161"/>
      <c r="P40" s="161"/>
      <c r="Q40" s="161"/>
      <c r="R40" s="161"/>
      <c r="S40" s="161"/>
    </row>
    <row r="41" spans="1:19" ht="10.5" customHeight="1" thickBot="1">
      <c r="A41" s="173" t="str">
        <f>'HD-Res'!$A$20</f>
        <v>HD-16</v>
      </c>
      <c r="B41" s="174" t="str">
        <f>'HD-Res'!$D$20</f>
        <v>Jørn Karlsen</v>
      </c>
      <c r="C41" s="183" t="s">
        <v>5</v>
      </c>
      <c r="O41" s="161"/>
      <c r="P41" s="161"/>
      <c r="Q41" s="161"/>
      <c r="R41" s="161"/>
      <c r="S41" s="161"/>
    </row>
    <row r="42" spans="1:19" ht="10.5" customHeight="1">
      <c r="A42" s="162"/>
      <c r="O42" s="161"/>
      <c r="P42" s="161"/>
      <c r="Q42" s="161"/>
      <c r="R42" s="161"/>
      <c r="S42" s="161"/>
    </row>
    <row r="43" spans="1:19" ht="10.5" customHeight="1">
      <c r="A43" s="161"/>
      <c r="O43" s="161"/>
      <c r="P43" s="161"/>
      <c r="Q43" s="161"/>
      <c r="R43" s="161"/>
      <c r="S43" s="161"/>
    </row>
    <row r="44" spans="1:19" ht="7.5" customHeight="1">
      <c r="A44" s="161"/>
      <c r="O44" s="161"/>
      <c r="P44" s="161"/>
      <c r="Q44" s="161"/>
      <c r="R44" s="161"/>
      <c r="S44" s="161"/>
    </row>
    <row r="45" spans="1:19" ht="17.25" customHeight="1">
      <c r="A45" s="184" t="s">
        <v>6</v>
      </c>
      <c r="B45" s="178"/>
      <c r="O45" s="161"/>
      <c r="P45" s="161"/>
      <c r="Q45" s="161"/>
      <c r="R45" s="161"/>
      <c r="S45" s="161"/>
    </row>
    <row r="46" spans="1:19" ht="15" customHeight="1">
      <c r="A46" s="162"/>
      <c r="B46" s="170" t="str">
        <f>IF('HD-Res'!$S$21=0,TOM,'HD-Res'!$E$21)</f>
        <v>11/2 11/9 11/5</v>
      </c>
      <c r="O46" s="161"/>
      <c r="P46" s="161"/>
      <c r="Q46" s="161"/>
      <c r="R46" s="161"/>
      <c r="S46" s="161"/>
    </row>
    <row r="47" spans="1:19" ht="10.5" customHeight="1">
      <c r="A47" s="171" t="s">
        <v>4</v>
      </c>
      <c r="B47" s="172" t="str">
        <f>'HD-Res'!$B$21</f>
        <v>Thierry Bellier</v>
      </c>
      <c r="O47" s="161"/>
      <c r="P47" s="161"/>
      <c r="Q47" s="161"/>
      <c r="R47" s="161"/>
      <c r="S47" s="161"/>
    </row>
    <row r="48" spans="1:19" ht="10.5" customHeight="1" thickBot="1">
      <c r="A48" s="173" t="str">
        <f>'HD-Res'!$A$21</f>
        <v>HD-17</v>
      </c>
      <c r="B48" s="174" t="str">
        <f>'HD-Res'!$D$21</f>
        <v>Adam Auken</v>
      </c>
      <c r="C48" s="175"/>
      <c r="F48" s="170" t="str">
        <f>IF('HD-Res'!$S$23=0,TOM,'HD-Res'!$E$23)</f>
        <v>11/7 6/11 11/8 8/11 5/11</v>
      </c>
      <c r="O48" s="161"/>
      <c r="P48" s="161"/>
      <c r="Q48" s="161"/>
      <c r="R48" s="161"/>
      <c r="S48" s="161"/>
    </row>
    <row r="49" spans="1:19" ht="10.5" customHeight="1">
      <c r="A49" s="162"/>
      <c r="C49" s="176"/>
      <c r="D49" s="177"/>
      <c r="E49" s="171" t="s">
        <v>4</v>
      </c>
      <c r="F49" s="172" t="str">
        <f>'HD-Res'!$B$23</f>
        <v>Thierry Bellier</v>
      </c>
      <c r="O49" s="161"/>
      <c r="P49" s="161"/>
      <c r="Q49" s="161"/>
      <c r="R49" s="161"/>
      <c r="S49" s="161"/>
    </row>
    <row r="50" spans="1:19" ht="10.5" customHeight="1" thickBot="1">
      <c r="A50" s="162"/>
      <c r="B50" s="170" t="str">
        <f>IF('HD-Res'!$S$22=0,TOM,'HD-Res'!$E$22)</f>
        <v>8/11 9/11 11/7 6/11</v>
      </c>
      <c r="C50" s="176"/>
      <c r="E50" s="173" t="str">
        <f>'HD-Res'!$A$23</f>
        <v>HD-19</v>
      </c>
      <c r="F50" s="174" t="str">
        <f>'HD-Res'!$D$23</f>
        <v>Peter Koch</v>
      </c>
      <c r="G50" s="183" t="s">
        <v>7</v>
      </c>
      <c r="O50" s="161"/>
      <c r="P50" s="161"/>
      <c r="Q50" s="161"/>
      <c r="R50" s="161"/>
      <c r="S50" s="161"/>
    </row>
    <row r="51" spans="1:19" ht="10.5" customHeight="1">
      <c r="A51" s="171" t="s">
        <v>4</v>
      </c>
      <c r="B51" s="172" t="str">
        <f>'HD-Res'!$B$22</f>
        <v>Henrik Mølgaard</v>
      </c>
      <c r="C51" s="179"/>
      <c r="O51" s="161"/>
      <c r="P51" s="161"/>
      <c r="Q51" s="161"/>
      <c r="R51" s="161"/>
      <c r="S51" s="161"/>
    </row>
    <row r="52" spans="1:19" ht="10.5" customHeight="1" thickBot="1">
      <c r="A52" s="173" t="str">
        <f>'HD-Res'!$A$22</f>
        <v>HD-18</v>
      </c>
      <c r="B52" s="174" t="str">
        <f>'HD-Res'!$D$22</f>
        <v>Peter Koch</v>
      </c>
      <c r="O52" s="161"/>
      <c r="P52" s="161"/>
      <c r="Q52" s="161"/>
      <c r="R52" s="161"/>
      <c r="S52" s="161"/>
    </row>
    <row r="53" spans="1:19" ht="10.5" customHeight="1">
      <c r="A53" s="162"/>
      <c r="O53" s="161"/>
      <c r="P53" s="161"/>
      <c r="Q53" s="161"/>
      <c r="R53" s="161"/>
      <c r="S53" s="161"/>
    </row>
    <row r="54" spans="1:19" ht="10.5" customHeight="1">
      <c r="A54" s="162"/>
      <c r="B54" s="170" t="str">
        <f>IF('HD-Res'!$S$24=0,TOM,'HD-Res'!$E$24)</f>
        <v>6/11 7/11 4/11</v>
      </c>
      <c r="O54" s="161"/>
      <c r="P54" s="161"/>
      <c r="Q54" s="161"/>
      <c r="R54" s="161"/>
      <c r="S54" s="161"/>
    </row>
    <row r="55" spans="1:19" ht="10.5" customHeight="1">
      <c r="A55" s="171" t="s">
        <v>4</v>
      </c>
      <c r="B55" s="172" t="str">
        <f>'HD-Res'!$B$24</f>
        <v>Adam Auken</v>
      </c>
      <c r="O55" s="161"/>
      <c r="P55" s="161"/>
      <c r="Q55" s="161"/>
      <c r="R55" s="161"/>
      <c r="S55" s="161"/>
    </row>
    <row r="56" spans="1:19" ht="10.5" customHeight="1" thickBot="1">
      <c r="A56" s="173" t="str">
        <f>'HD-Res'!$A$24</f>
        <v>HD-20</v>
      </c>
      <c r="B56" s="174" t="str">
        <f>'HD-Res'!$D$24</f>
        <v>Henrik Mølgaard</v>
      </c>
      <c r="C56" s="183" t="s">
        <v>8</v>
      </c>
      <c r="O56" s="161"/>
      <c r="P56" s="161"/>
      <c r="Q56" s="161"/>
      <c r="R56" s="161"/>
      <c r="S56" s="161"/>
    </row>
    <row r="57" spans="1:19" ht="9">
      <c r="A57" s="161"/>
      <c r="O57" s="161"/>
      <c r="P57" s="161"/>
      <c r="Q57" s="161"/>
      <c r="R57" s="161"/>
      <c r="S57" s="161"/>
    </row>
    <row r="58" spans="1:19" ht="9">
      <c r="A58" s="161"/>
      <c r="O58" s="161"/>
      <c r="P58" s="161"/>
      <c r="Q58" s="161"/>
      <c r="R58" s="161"/>
      <c r="S58" s="161"/>
    </row>
    <row r="59" spans="1:19" ht="28.5" customHeight="1">
      <c r="A59" s="161"/>
      <c r="O59" s="161"/>
      <c r="P59" s="161"/>
      <c r="Q59" s="161"/>
      <c r="R59" s="161"/>
      <c r="S59" s="161"/>
    </row>
    <row r="60" spans="1:27" s="148" customFormat="1" ht="48.75" customHeight="1">
      <c r="A60" s="261" t="str">
        <f>Parametre!$B$1</f>
        <v>CC Plast Cup</v>
      </c>
      <c r="B60" s="147"/>
      <c r="C60" s="262"/>
      <c r="D60" s="262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Z60" s="149"/>
      <c r="AA60" s="149"/>
    </row>
    <row r="61" spans="1:14" s="160" customFormat="1" ht="39.75">
      <c r="A61" s="158" t="str">
        <f>REPT(A2,1)</f>
        <v>Herre D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9" ht="30.75" customHeight="1">
      <c r="A62" s="161"/>
      <c r="O62" s="161"/>
      <c r="P62" s="161"/>
      <c r="Q62" s="161"/>
      <c r="R62" s="161"/>
      <c r="S62" s="161"/>
    </row>
    <row r="63" spans="1:19" ht="21.75" customHeight="1">
      <c r="A63" s="161"/>
      <c r="O63" s="161"/>
      <c r="P63" s="161"/>
      <c r="Q63" s="161"/>
      <c r="R63" s="161"/>
      <c r="S63" s="161"/>
    </row>
    <row r="64" spans="1:19" ht="22.5" customHeight="1">
      <c r="A64" s="185" t="s">
        <v>9</v>
      </c>
      <c r="O64" s="161"/>
      <c r="P64" s="161"/>
      <c r="Q64" s="161"/>
      <c r="R64" s="161"/>
      <c r="S64" s="161"/>
    </row>
    <row r="65" spans="1:19" ht="20.25" customHeight="1">
      <c r="A65" s="178"/>
      <c r="B65" s="170" t="str">
        <f>IF('HD-Res'!$S$25=0,TOM,'HD-Res'!$E$25)</f>
        <v>Bane ? / Kl. ??:??</v>
      </c>
      <c r="O65" s="161"/>
      <c r="P65" s="161"/>
      <c r="Q65" s="161"/>
      <c r="R65" s="161"/>
      <c r="S65" s="161"/>
    </row>
    <row r="66" spans="1:19" ht="10.5" customHeight="1">
      <c r="A66" s="171" t="s">
        <v>4</v>
      </c>
      <c r="B66" s="172" t="str">
        <f>'HD-Res'!$B$25</f>
        <v>Bye</v>
      </c>
      <c r="O66" s="161"/>
      <c r="P66" s="161"/>
      <c r="Q66" s="161"/>
      <c r="R66" s="161"/>
      <c r="S66" s="161"/>
    </row>
    <row r="67" spans="1:19" ht="10.5" customHeight="1" thickBot="1">
      <c r="A67" s="173" t="str">
        <f>'HD-Res'!$A$25</f>
        <v>HD-21</v>
      </c>
      <c r="B67" s="174" t="str">
        <f>'HD-Res'!$D$25</f>
        <v>Bye</v>
      </c>
      <c r="C67" s="175"/>
      <c r="F67" s="170" t="str">
        <f>IF('HD-Res'!$S$29=0,TOM,'HD-Res'!$E$29)</f>
        <v>Bane ? / Kl. ??:??</v>
      </c>
      <c r="O67" s="161"/>
      <c r="P67" s="161"/>
      <c r="Q67" s="161"/>
      <c r="R67" s="161"/>
      <c r="S67" s="161"/>
    </row>
    <row r="68" spans="1:19" ht="10.5" customHeight="1">
      <c r="A68" s="162"/>
      <c r="C68" s="176"/>
      <c r="D68" s="177"/>
      <c r="E68" s="171" t="s">
        <v>4</v>
      </c>
      <c r="F68" s="172" t="e">
        <f>'HD-Res'!$B$29</f>
        <v>#REF!</v>
      </c>
      <c r="G68" s="178"/>
      <c r="O68" s="161"/>
      <c r="P68" s="161"/>
      <c r="Q68" s="161"/>
      <c r="R68" s="161"/>
      <c r="S68" s="161"/>
    </row>
    <row r="69" spans="1:19" ht="10.5" customHeight="1" thickBot="1">
      <c r="A69" s="162"/>
      <c r="B69" s="170" t="str">
        <f>IF('HD-Res'!$S$26=0,TOM,'HD-Res'!$E$26)</f>
        <v>Bane ? / Kl. ??:??</v>
      </c>
      <c r="C69" s="176"/>
      <c r="E69" s="173" t="str">
        <f>'HD-Res'!$A$29</f>
        <v>HD-25</v>
      </c>
      <c r="F69" s="174" t="e">
        <f>'HD-Res'!$D$29</f>
        <v>#REF!</v>
      </c>
      <c r="G69" s="175"/>
      <c r="O69" s="161"/>
      <c r="P69" s="161"/>
      <c r="Q69" s="161"/>
      <c r="R69" s="161"/>
      <c r="S69" s="161"/>
    </row>
    <row r="70" spans="1:19" ht="10.5" customHeight="1">
      <c r="A70" s="171" t="s">
        <v>4</v>
      </c>
      <c r="B70" s="172" t="str">
        <f>'HD-Res'!$B$26</f>
        <v>Bye</v>
      </c>
      <c r="C70" s="179"/>
      <c r="G70" s="176"/>
      <c r="H70" s="180"/>
      <c r="O70" s="161"/>
      <c r="P70" s="161"/>
      <c r="Q70" s="161"/>
      <c r="R70" s="161"/>
      <c r="S70" s="161"/>
    </row>
    <row r="71" spans="1:19" ht="10.5" customHeight="1" thickBot="1">
      <c r="A71" s="173" t="str">
        <f>'HD-Res'!$A$26</f>
        <v>HD-22</v>
      </c>
      <c r="B71" s="174" t="str">
        <f>'HD-Res'!$D$26</f>
        <v>Bye</v>
      </c>
      <c r="G71" s="176"/>
      <c r="H71" s="180"/>
      <c r="J71" s="170" t="str">
        <f>IF('HD-Res'!$S$31=0,TOM,'HD-Res'!$E$31)</f>
        <v>Bane ? / Kl. ??:??</v>
      </c>
      <c r="O71" s="161"/>
      <c r="P71" s="161"/>
      <c r="Q71" s="161"/>
      <c r="R71" s="161"/>
      <c r="S71" s="161"/>
    </row>
    <row r="72" spans="1:19" ht="10.5" customHeight="1">
      <c r="A72" s="162"/>
      <c r="G72" s="176"/>
      <c r="H72" s="181"/>
      <c r="I72" s="171" t="s">
        <v>4</v>
      </c>
      <c r="J72" s="172" t="e">
        <f>'HD-Res'!$B$31</f>
        <v>#REF!</v>
      </c>
      <c r="O72" s="161"/>
      <c r="P72" s="161"/>
      <c r="Q72" s="161"/>
      <c r="R72" s="161"/>
      <c r="S72" s="161"/>
    </row>
    <row r="73" spans="1:19" ht="10.5" customHeight="1" thickBot="1">
      <c r="A73" s="162"/>
      <c r="B73" s="170" t="str">
        <f>IF('HD-Res'!$S$27=0,TOM,'HD-Res'!$E$27)</f>
        <v>Bane ? / Kl. ??:??</v>
      </c>
      <c r="G73" s="176"/>
      <c r="H73" s="180"/>
      <c r="I73" s="173" t="str">
        <f>'HD-Res'!$A$31</f>
        <v>HD-27</v>
      </c>
      <c r="J73" s="174" t="e">
        <f>'HD-Res'!$D$31</f>
        <v>#REF!</v>
      </c>
      <c r="K73" s="183" t="s">
        <v>10</v>
      </c>
      <c r="O73" s="161"/>
      <c r="P73" s="161"/>
      <c r="Q73" s="161"/>
      <c r="R73" s="161"/>
      <c r="S73" s="161"/>
    </row>
    <row r="74" spans="1:19" ht="10.5" customHeight="1">
      <c r="A74" s="171" t="s">
        <v>4</v>
      </c>
      <c r="B74" s="172" t="str">
        <f>'HD-Res'!$B$27</f>
        <v>Bye</v>
      </c>
      <c r="G74" s="176"/>
      <c r="H74" s="180"/>
      <c r="O74" s="161"/>
      <c r="P74" s="161"/>
      <c r="Q74" s="161"/>
      <c r="R74" s="161"/>
      <c r="S74" s="161"/>
    </row>
    <row r="75" spans="1:19" ht="10.5" customHeight="1" thickBot="1">
      <c r="A75" s="173" t="str">
        <f>'HD-Res'!$A$27</f>
        <v>HD-23</v>
      </c>
      <c r="B75" s="174" t="str">
        <f>'HD-Res'!$D$27</f>
        <v>Bye</v>
      </c>
      <c r="C75" s="175"/>
      <c r="F75" s="170" t="str">
        <f>IF('HD-Res'!$S$30=0,TOM,'HD-Res'!$E$30)</f>
        <v>Bane ? / Kl. ??:??</v>
      </c>
      <c r="G75" s="176"/>
      <c r="H75" s="180"/>
      <c r="O75" s="161"/>
      <c r="P75" s="161"/>
      <c r="Q75" s="161"/>
      <c r="R75" s="161"/>
      <c r="S75" s="161"/>
    </row>
    <row r="76" spans="1:19" ht="10.5" customHeight="1">
      <c r="A76" s="162"/>
      <c r="C76" s="176"/>
      <c r="D76" s="177"/>
      <c r="E76" s="171" t="s">
        <v>4</v>
      </c>
      <c r="F76" s="172" t="e">
        <f>'HD-Res'!$B$30</f>
        <v>#REF!</v>
      </c>
      <c r="G76" s="179"/>
      <c r="O76" s="161"/>
      <c r="P76" s="161"/>
      <c r="Q76" s="161"/>
      <c r="R76" s="161"/>
      <c r="S76" s="161"/>
    </row>
    <row r="77" spans="1:19" ht="10.5" customHeight="1" thickBot="1">
      <c r="A77" s="162"/>
      <c r="B77" s="170" t="str">
        <f>IF('HD-Res'!$S$28=0,TOM,'HD-Res'!$E$28)</f>
        <v>Bane ? / Kl. ??:??</v>
      </c>
      <c r="C77" s="176"/>
      <c r="E77" s="173" t="str">
        <f>'HD-Res'!$A$30</f>
        <v>HD-26</v>
      </c>
      <c r="F77" s="174" t="e">
        <f>'HD-Res'!$D$30</f>
        <v>#REF!</v>
      </c>
      <c r="O77" s="161"/>
      <c r="P77" s="161"/>
      <c r="Q77" s="161"/>
      <c r="R77" s="161"/>
      <c r="S77" s="161"/>
    </row>
    <row r="78" spans="1:19" ht="10.5" customHeight="1">
      <c r="A78" s="171" t="s">
        <v>4</v>
      </c>
      <c r="B78" s="172" t="str">
        <f>'HD-Res'!$B$28</f>
        <v>Bye</v>
      </c>
      <c r="C78" s="179"/>
      <c r="O78" s="161"/>
      <c r="P78" s="161"/>
      <c r="Q78" s="161"/>
      <c r="R78" s="161"/>
      <c r="S78" s="161"/>
    </row>
    <row r="79" spans="1:19" ht="10.5" customHeight="1" thickBot="1">
      <c r="A79" s="173" t="str">
        <f>'HD-Res'!$A$28</f>
        <v>HD-24</v>
      </c>
      <c r="B79" s="174" t="str">
        <f>'HD-Res'!$D$28</f>
        <v>Bye</v>
      </c>
      <c r="O79" s="161"/>
      <c r="P79" s="161"/>
      <c r="Q79" s="161"/>
      <c r="R79" s="161"/>
      <c r="S79" s="161"/>
    </row>
    <row r="80" spans="1:19" ht="10.5" customHeight="1">
      <c r="A80" s="162"/>
      <c r="O80" s="161"/>
      <c r="P80" s="161"/>
      <c r="Q80" s="161"/>
      <c r="R80" s="161"/>
      <c r="S80" s="161"/>
    </row>
    <row r="81" spans="1:19" ht="10.5" customHeight="1">
      <c r="A81" s="162"/>
      <c r="O81" s="161"/>
      <c r="P81" s="161"/>
      <c r="Q81" s="161"/>
      <c r="R81" s="161"/>
      <c r="S81" s="161"/>
    </row>
    <row r="82" spans="1:19" ht="10.5" customHeight="1">
      <c r="A82" s="162"/>
      <c r="B82" s="170" t="str">
        <f>IF('HD-Res'!$S$32=0,TOM,'HD-Res'!$E$32)</f>
        <v>Bane ? / Kl. ??:??</v>
      </c>
      <c r="O82" s="161"/>
      <c r="P82" s="161"/>
      <c r="Q82" s="161"/>
      <c r="R82" s="161"/>
      <c r="S82" s="161"/>
    </row>
    <row r="83" spans="1:19" ht="10.5" customHeight="1">
      <c r="A83" s="171" t="s">
        <v>4</v>
      </c>
      <c r="B83" s="172" t="e">
        <f>'HD-Res'!$B$32</f>
        <v>#REF!</v>
      </c>
      <c r="O83" s="161"/>
      <c r="P83" s="161"/>
      <c r="Q83" s="161"/>
      <c r="R83" s="161"/>
      <c r="S83" s="161"/>
    </row>
    <row r="84" spans="1:19" ht="10.5" customHeight="1" thickBot="1">
      <c r="A84" s="173" t="str">
        <f>'HD-Res'!$A$32</f>
        <v>HD-28</v>
      </c>
      <c r="B84" s="174" t="e">
        <f>'HD-Res'!$D$32</f>
        <v>#REF!</v>
      </c>
      <c r="C84" s="183" t="s">
        <v>11</v>
      </c>
      <c r="E84" s="178"/>
      <c r="O84" s="161"/>
      <c r="P84" s="161"/>
      <c r="Q84" s="161"/>
      <c r="R84" s="161"/>
      <c r="S84" s="161"/>
    </row>
    <row r="85" spans="1:19" ht="10.5" customHeight="1">
      <c r="A85" s="162"/>
      <c r="O85" s="161"/>
      <c r="P85" s="161"/>
      <c r="Q85" s="161"/>
      <c r="R85" s="161"/>
      <c r="S85" s="161"/>
    </row>
    <row r="86" spans="1:19" ht="10.5" customHeight="1">
      <c r="A86" s="161"/>
      <c r="O86" s="161"/>
      <c r="P86" s="161"/>
      <c r="Q86" s="161"/>
      <c r="R86" s="161"/>
      <c r="S86" s="161"/>
    </row>
    <row r="87" spans="1:19" ht="10.5" customHeight="1">
      <c r="A87" s="161"/>
      <c r="O87" s="161"/>
      <c r="P87" s="161"/>
      <c r="Q87" s="161"/>
      <c r="R87" s="161"/>
      <c r="S87" s="161"/>
    </row>
    <row r="88" spans="1:19" ht="10.5" customHeight="1">
      <c r="A88" s="168"/>
      <c r="O88" s="161"/>
      <c r="P88" s="161"/>
      <c r="Q88" s="161"/>
      <c r="R88" s="161"/>
      <c r="S88" s="161"/>
    </row>
    <row r="89" spans="1:19" ht="15" customHeight="1">
      <c r="A89" s="186" t="s">
        <v>12</v>
      </c>
      <c r="O89" s="161"/>
      <c r="P89" s="161"/>
      <c r="Q89" s="161"/>
      <c r="R89" s="161"/>
      <c r="S89" s="161"/>
    </row>
    <row r="90" spans="1:19" ht="21" customHeight="1">
      <c r="A90" s="162"/>
      <c r="B90" s="170" t="str">
        <f>IF('HD-Res'!$S$33=0,TOM,'HD-Res'!$E$33)</f>
        <v>Bane ? / Kl. ??:??</v>
      </c>
      <c r="O90" s="161"/>
      <c r="P90" s="161"/>
      <c r="Q90" s="161"/>
      <c r="R90" s="161"/>
      <c r="S90" s="161"/>
    </row>
    <row r="91" spans="1:19" ht="10.5" customHeight="1">
      <c r="A91" s="171" t="s">
        <v>4</v>
      </c>
      <c r="B91" s="172" t="e">
        <f>'HD-Res'!$B$33</f>
        <v>#REF!</v>
      </c>
      <c r="O91" s="161"/>
      <c r="P91" s="161"/>
      <c r="Q91" s="161"/>
      <c r="R91" s="161"/>
      <c r="S91" s="161"/>
    </row>
    <row r="92" spans="1:19" ht="10.5" customHeight="1" thickBot="1">
      <c r="A92" s="173" t="str">
        <f>'HD-Res'!$A$33</f>
        <v>HD-29</v>
      </c>
      <c r="B92" s="174" t="e">
        <f>'HD-Res'!$D$33</f>
        <v>#REF!</v>
      </c>
      <c r="C92" s="175"/>
      <c r="F92" s="170" t="str">
        <f>IF('HD-Res'!$S$35=0,TOM,'HD-Res'!$E$35)</f>
        <v>Bane ? / Kl. ??:??</v>
      </c>
      <c r="O92" s="161"/>
      <c r="P92" s="161"/>
      <c r="Q92" s="161"/>
      <c r="R92" s="161"/>
      <c r="S92" s="161"/>
    </row>
    <row r="93" spans="1:19" ht="10.5" customHeight="1">
      <c r="A93" s="162"/>
      <c r="C93" s="176"/>
      <c r="D93" s="177"/>
      <c r="E93" s="171" t="s">
        <v>4</v>
      </c>
      <c r="F93" s="172" t="e">
        <f>'HD-Res'!$B$35</f>
        <v>#REF!</v>
      </c>
      <c r="O93" s="161"/>
      <c r="P93" s="161"/>
      <c r="Q93" s="161"/>
      <c r="R93" s="161"/>
      <c r="S93" s="161"/>
    </row>
    <row r="94" spans="1:19" ht="10.5" customHeight="1" thickBot="1">
      <c r="A94" s="162"/>
      <c r="B94" s="170" t="str">
        <f>IF('HD-Res'!$S$34=0,TOM,'HD-Res'!$E$34)</f>
        <v>Bane ? / Kl. ??:??</v>
      </c>
      <c r="C94" s="176"/>
      <c r="E94" s="173" t="str">
        <f>'HD-Res'!$A$35</f>
        <v>HD-31</v>
      </c>
      <c r="F94" s="174" t="e">
        <f>'HD-Res'!$D$35</f>
        <v>#REF!</v>
      </c>
      <c r="G94" s="183" t="s">
        <v>13</v>
      </c>
      <c r="O94" s="161"/>
      <c r="P94" s="161"/>
      <c r="Q94" s="161"/>
      <c r="R94" s="161"/>
      <c r="S94" s="161"/>
    </row>
    <row r="95" spans="1:19" ht="10.5" customHeight="1">
      <c r="A95" s="171" t="s">
        <v>4</v>
      </c>
      <c r="B95" s="172" t="e">
        <f>'HD-Res'!$B$34</f>
        <v>#REF!</v>
      </c>
      <c r="C95" s="179"/>
      <c r="O95" s="161"/>
      <c r="P95" s="161"/>
      <c r="Q95" s="161"/>
      <c r="R95" s="161"/>
      <c r="S95" s="161"/>
    </row>
    <row r="96" spans="1:19" ht="10.5" customHeight="1" thickBot="1">
      <c r="A96" s="173" t="str">
        <f>'HD-Res'!$A$34</f>
        <v>HD-30</v>
      </c>
      <c r="B96" s="174" t="e">
        <f>'HD-Res'!$D$34</f>
        <v>#REF!</v>
      </c>
      <c r="O96" s="161"/>
      <c r="P96" s="161"/>
      <c r="Q96" s="161"/>
      <c r="R96" s="161"/>
      <c r="S96" s="161"/>
    </row>
    <row r="97" spans="1:19" ht="10.5" customHeight="1">
      <c r="A97" s="162"/>
      <c r="O97" s="161"/>
      <c r="P97" s="161"/>
      <c r="Q97" s="161"/>
      <c r="R97" s="161"/>
      <c r="S97" s="161"/>
    </row>
    <row r="98" spans="1:19" ht="10.5" customHeight="1">
      <c r="A98" s="162"/>
      <c r="O98" s="161"/>
      <c r="P98" s="161"/>
      <c r="Q98" s="161"/>
      <c r="R98" s="161"/>
      <c r="S98" s="161"/>
    </row>
    <row r="99" spans="1:19" ht="10.5" customHeight="1">
      <c r="A99" s="162"/>
      <c r="B99" s="170" t="str">
        <f>IF('HD-Res'!$S$36=0,TOM,'HD-Res'!$E$36)</f>
        <v>Bane ? / Kl. ??:??</v>
      </c>
      <c r="O99" s="161"/>
      <c r="P99" s="161"/>
      <c r="Q99" s="161"/>
      <c r="R99" s="161"/>
      <c r="S99" s="161"/>
    </row>
    <row r="100" spans="1:19" ht="10.5" customHeight="1">
      <c r="A100" s="171" t="s">
        <v>4</v>
      </c>
      <c r="B100" s="172" t="e">
        <f>'HD-Res'!$B$36</f>
        <v>#REF!</v>
      </c>
      <c r="O100" s="161"/>
      <c r="P100" s="161"/>
      <c r="Q100" s="161"/>
      <c r="R100" s="161"/>
      <c r="S100" s="161"/>
    </row>
    <row r="101" spans="1:19" ht="10.5" customHeight="1" thickBot="1">
      <c r="A101" s="173" t="str">
        <f>'HD-Res'!$A$36</f>
        <v>HD-32</v>
      </c>
      <c r="B101" s="174" t="e">
        <f>'HD-Res'!$D$36</f>
        <v>#REF!</v>
      </c>
      <c r="C101" s="183" t="s">
        <v>14</v>
      </c>
      <c r="O101" s="161"/>
      <c r="P101" s="161"/>
      <c r="Q101" s="161"/>
      <c r="R101" s="161"/>
      <c r="S101" s="161"/>
    </row>
    <row r="102" spans="1:19" ht="10.5" customHeight="1">
      <c r="A102" s="161"/>
      <c r="O102" s="161"/>
      <c r="P102" s="161"/>
      <c r="Q102" s="161"/>
      <c r="R102" s="161"/>
      <c r="S102" s="161"/>
    </row>
    <row r="103" spans="1:19" ht="9">
      <c r="A103" s="161"/>
      <c r="O103" s="161"/>
      <c r="P103" s="161"/>
      <c r="Q103" s="161"/>
      <c r="R103" s="161"/>
      <c r="S103" s="161"/>
    </row>
    <row r="104" spans="1:19" ht="9">
      <c r="A104" s="161"/>
      <c r="O104" s="161"/>
      <c r="P104" s="161"/>
      <c r="Q104" s="161"/>
      <c r="R104" s="161"/>
      <c r="S104" s="161"/>
    </row>
    <row r="105" spans="1:19" ht="9">
      <c r="A105" s="161"/>
      <c r="O105" s="161"/>
      <c r="P105" s="161"/>
      <c r="Q105" s="161"/>
      <c r="R105" s="161"/>
      <c r="S105" s="161"/>
    </row>
    <row r="106" spans="1:19" ht="9">
      <c r="A106" s="161"/>
      <c r="O106" s="161"/>
      <c r="P106" s="161"/>
      <c r="Q106" s="161"/>
      <c r="R106" s="161"/>
      <c r="S106" s="161"/>
    </row>
    <row r="107" spans="5:19" ht="15.75">
      <c r="E107" s="187"/>
      <c r="F107" s="187"/>
      <c r="O107" s="161"/>
      <c r="P107" s="161"/>
      <c r="Q107" s="161"/>
      <c r="R107" s="161"/>
      <c r="S107" s="161"/>
    </row>
    <row r="108" spans="5:19" ht="15.75">
      <c r="E108" s="187"/>
      <c r="F108" s="187"/>
      <c r="O108" s="161"/>
      <c r="P108" s="161"/>
      <c r="Q108" s="161"/>
      <c r="R108" s="161"/>
      <c r="S108" s="161"/>
    </row>
    <row r="109" spans="5:19" ht="15.75">
      <c r="E109" s="187"/>
      <c r="F109" s="187"/>
      <c r="O109" s="161"/>
      <c r="P109" s="161"/>
      <c r="Q109" s="161"/>
      <c r="R109" s="161"/>
      <c r="S109" s="161"/>
    </row>
    <row r="110" spans="5:19" ht="15.75">
      <c r="E110" s="187"/>
      <c r="F110" s="187"/>
      <c r="O110" s="161"/>
      <c r="P110" s="161"/>
      <c r="Q110" s="161"/>
      <c r="R110" s="161"/>
      <c r="S110" s="161"/>
    </row>
    <row r="111" spans="5:19" ht="15.75">
      <c r="E111" s="187"/>
      <c r="F111" s="187"/>
      <c r="O111" s="161"/>
      <c r="P111" s="161"/>
      <c r="Q111" s="161"/>
      <c r="R111" s="161"/>
      <c r="S111" s="161"/>
    </row>
    <row r="112" spans="5:19" ht="15.75">
      <c r="E112" s="187"/>
      <c r="F112" s="187"/>
      <c r="O112" s="161"/>
      <c r="P112" s="161"/>
      <c r="Q112" s="161"/>
      <c r="R112" s="161"/>
      <c r="S112" s="161"/>
    </row>
    <row r="113" spans="5:19" ht="15.75">
      <c r="E113" s="187"/>
      <c r="F113" s="187"/>
      <c r="O113" s="161"/>
      <c r="P113" s="161"/>
      <c r="Q113" s="161"/>
      <c r="R113" s="161"/>
      <c r="S113" s="161"/>
    </row>
    <row r="114" spans="5:19" ht="15.75">
      <c r="E114" s="187"/>
      <c r="F114" s="187"/>
      <c r="O114" s="161"/>
      <c r="P114" s="161"/>
      <c r="Q114" s="161"/>
      <c r="R114" s="161"/>
      <c r="S114" s="161"/>
    </row>
    <row r="115" spans="5:19" ht="15.75">
      <c r="E115" s="187"/>
      <c r="F115" s="187"/>
      <c r="O115" s="161"/>
      <c r="P115" s="161"/>
      <c r="Q115" s="161"/>
      <c r="R115" s="161"/>
      <c r="S115" s="161"/>
    </row>
    <row r="116" spans="5:19" ht="15.75">
      <c r="E116" s="187"/>
      <c r="F116" s="187"/>
      <c r="O116" s="161"/>
      <c r="P116" s="161"/>
      <c r="Q116" s="161"/>
      <c r="R116" s="161"/>
      <c r="S116" s="161"/>
    </row>
    <row r="117" spans="5:19" ht="15.75">
      <c r="E117" s="187"/>
      <c r="F117" s="187"/>
      <c r="O117" s="161"/>
      <c r="P117" s="161"/>
      <c r="Q117" s="161"/>
      <c r="R117" s="161"/>
      <c r="S117" s="161"/>
    </row>
    <row r="118" spans="5:19" ht="15.75">
      <c r="E118" s="187"/>
      <c r="F118" s="187"/>
      <c r="O118" s="161"/>
      <c r="P118" s="161"/>
      <c r="Q118" s="161"/>
      <c r="R118" s="161"/>
      <c r="S118" s="161"/>
    </row>
    <row r="119" spans="5:19" ht="15.75">
      <c r="E119" s="187"/>
      <c r="F119" s="187"/>
      <c r="O119" s="161"/>
      <c r="P119" s="161"/>
      <c r="Q119" s="161"/>
      <c r="R119" s="161"/>
      <c r="S119" s="161"/>
    </row>
    <row r="120" spans="5:19" ht="15.75">
      <c r="E120" s="187"/>
      <c r="F120" s="187"/>
      <c r="O120" s="161"/>
      <c r="P120" s="161"/>
      <c r="Q120" s="161"/>
      <c r="R120" s="161"/>
      <c r="S120" s="161"/>
    </row>
    <row r="121" spans="5:19" ht="15.75">
      <c r="E121" s="187"/>
      <c r="F121" s="187"/>
      <c r="O121" s="161"/>
      <c r="P121" s="161"/>
      <c r="Q121" s="161"/>
      <c r="R121" s="161"/>
      <c r="S121" s="161"/>
    </row>
    <row r="122" spans="5:19" ht="15.75">
      <c r="E122" s="187"/>
      <c r="F122" s="187"/>
      <c r="O122" s="161"/>
      <c r="P122" s="161"/>
      <c r="Q122" s="161"/>
      <c r="R122" s="161"/>
      <c r="S122" s="161"/>
    </row>
    <row r="123" spans="1:19" ht="9">
      <c r="A123" s="161"/>
      <c r="O123" s="161"/>
      <c r="P123" s="161"/>
      <c r="Q123" s="161"/>
      <c r="R123" s="161"/>
      <c r="S123" s="161"/>
    </row>
    <row r="124" spans="1:19" ht="9">
      <c r="A124" s="161"/>
      <c r="O124" s="161"/>
      <c r="P124" s="161"/>
      <c r="Q124" s="161"/>
      <c r="R124" s="161"/>
      <c r="S124" s="161"/>
    </row>
    <row r="125" spans="1:19" ht="9">
      <c r="A125" s="161"/>
      <c r="O125" s="161"/>
      <c r="P125" s="161"/>
      <c r="Q125" s="161"/>
      <c r="R125" s="161"/>
      <c r="S125" s="161"/>
    </row>
    <row r="126" spans="1:19" ht="9">
      <c r="A126" s="161"/>
      <c r="O126" s="161"/>
      <c r="P126" s="161"/>
      <c r="Q126" s="161"/>
      <c r="R126" s="161"/>
      <c r="S126" s="161"/>
    </row>
    <row r="127" spans="1:19" ht="9">
      <c r="A127" s="161"/>
      <c r="O127" s="161"/>
      <c r="P127" s="161"/>
      <c r="Q127" s="161"/>
      <c r="R127" s="161"/>
      <c r="S127" s="161"/>
    </row>
    <row r="128" spans="1:19" ht="20.25">
      <c r="A128" s="161"/>
      <c r="B128" s="188"/>
      <c r="O128" s="161"/>
      <c r="P128" s="161"/>
      <c r="R128" s="161"/>
      <c r="S128" s="161"/>
    </row>
    <row r="129" ht="20.25">
      <c r="B129" s="188"/>
    </row>
    <row r="130" ht="20.25">
      <c r="B130" s="188"/>
    </row>
    <row r="131" ht="20.25">
      <c r="B131" s="188"/>
    </row>
    <row r="132" ht="20.25">
      <c r="B132" s="188"/>
    </row>
    <row r="133" ht="20.25">
      <c r="B133" s="188"/>
    </row>
    <row r="134" spans="2:14" s="190" customFormat="1" ht="20.25"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2:14" s="190" customFormat="1" ht="20.25">
      <c r="B135" s="188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2:14" s="190" customFormat="1" ht="20.25">
      <c r="B136" s="188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</row>
    <row r="137" spans="2:14" s="190" customFormat="1" ht="18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2:14" s="190" customFormat="1" ht="18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</row>
    <row r="139" spans="2:14" s="190" customFormat="1" ht="18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2:14" s="190" customFormat="1" ht="18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</row>
    <row r="141" spans="2:14" s="190" customFormat="1" ht="18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</row>
    <row r="142" spans="2:14" s="190" customFormat="1" ht="18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</row>
    <row r="143" spans="2:14" s="190" customFormat="1" ht="18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</row>
    <row r="144" spans="2:14" s="190" customFormat="1" ht="18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</row>
    <row r="145" spans="2:14" s="190" customFormat="1" ht="18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</row>
    <row r="146" spans="2:14" s="190" customFormat="1" ht="18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  <rowBreaks count="2" manualBreakCount="2">
    <brk id="58" max="65535" man="1"/>
    <brk id="10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60"/>
  <sheetViews>
    <sheetView showGridLines="0" tabSelected="1" zoomScalePageLayoutView="0" workbookViewId="0" topLeftCell="A1">
      <selection activeCell="E25" sqref="E25"/>
    </sheetView>
  </sheetViews>
  <sheetFormatPr defaultColWidth="8.88671875" defaultRowHeight="15"/>
  <cols>
    <col min="1" max="1" width="4.6640625" style="192" customWidth="1"/>
    <col min="2" max="2" width="21.77734375" style="192" customWidth="1"/>
    <col min="3" max="3" width="0.9921875" style="192" customWidth="1"/>
    <col min="4" max="4" width="21.77734375" style="192" customWidth="1"/>
    <col min="5" max="5" width="14.99609375" style="193" customWidth="1"/>
    <col min="6" max="6" width="19.4453125" style="192" customWidth="1"/>
    <col min="7" max="7" width="1.2265625" style="192" customWidth="1"/>
    <col min="8" max="8" width="21.77734375" style="192" customWidth="1"/>
    <col min="9" max="9" width="3.3359375" style="193" customWidth="1"/>
    <col min="10" max="11" width="1.2265625" style="193" customWidth="1"/>
    <col min="12" max="12" width="1.5625" style="193" customWidth="1"/>
    <col min="13" max="14" width="3.99609375" style="193" customWidth="1"/>
    <col min="15" max="16" width="1.2265625" style="193" customWidth="1"/>
    <col min="17" max="18" width="3.6640625" style="193" customWidth="1"/>
    <col min="19" max="19" width="4.21484375" style="193" customWidth="1"/>
    <col min="20" max="20" width="0.88671875" style="193" customWidth="1"/>
    <col min="21" max="22" width="1.2265625" style="193" customWidth="1"/>
    <col min="23" max="23" width="8.88671875" style="193" customWidth="1"/>
    <col min="24" max="26" width="1.2265625" style="193" customWidth="1"/>
    <col min="27" max="27" width="8.88671875" style="193" customWidth="1"/>
    <col min="28" max="28" width="0.88671875" style="193" customWidth="1"/>
    <col min="29" max="30" width="1.2265625" style="193" customWidth="1"/>
    <col min="31" max="31" width="8.88671875" style="193" customWidth="1"/>
    <col min="32" max="32" width="0.88671875" style="193" customWidth="1"/>
    <col min="33" max="34" width="1.2265625" style="193" customWidth="1"/>
    <col min="35" max="35" width="8.88671875" style="193" customWidth="1"/>
    <col min="36" max="37" width="0.88671875" style="193" customWidth="1"/>
    <col min="38" max="38" width="1.2265625" style="193" customWidth="1"/>
    <col min="39" max="39" width="8.88671875" style="193" customWidth="1"/>
    <col min="40" max="40" width="2.10546875" style="193" customWidth="1"/>
    <col min="41" max="41" width="8.88671875" style="193" customWidth="1"/>
    <col min="42" max="42" width="1.2265625" style="193" customWidth="1"/>
    <col min="43" max="16384" width="8.88671875" style="193" customWidth="1"/>
  </cols>
  <sheetData>
    <row r="1" spans="1:42" ht="28.5" customHeight="1">
      <c r="A1" s="216" t="s">
        <v>130</v>
      </c>
      <c r="B1" s="191"/>
      <c r="E1" s="192"/>
      <c r="T1" s="194"/>
      <c r="U1" s="194"/>
      <c r="V1" s="194"/>
      <c r="X1" s="194"/>
      <c r="Y1" s="194"/>
      <c r="Z1" s="194"/>
      <c r="AB1" s="194"/>
      <c r="AC1" s="194"/>
      <c r="AD1" s="194"/>
      <c r="AN1" s="195"/>
      <c r="AP1" s="196"/>
    </row>
    <row r="2" spans="1:42" ht="24" customHeight="1">
      <c r="A2" s="217" t="str">
        <f>Parametre!$B$1</f>
        <v>CC Plast Cup</v>
      </c>
      <c r="E2" s="192"/>
      <c r="F2" s="197"/>
      <c r="T2" s="194"/>
      <c r="U2" s="194"/>
      <c r="V2" s="194"/>
      <c r="X2" s="194"/>
      <c r="Y2" s="194"/>
      <c r="Z2" s="194"/>
      <c r="AB2" s="194"/>
      <c r="AC2" s="194"/>
      <c r="AD2" s="194"/>
      <c r="AN2" s="195"/>
      <c r="AP2" s="196"/>
    </row>
    <row r="3" spans="1:42" ht="21" customHeight="1">
      <c r="A3" s="198"/>
      <c r="B3" s="199"/>
      <c r="E3" s="200" t="s">
        <v>16</v>
      </c>
      <c r="F3" s="201" t="s">
        <v>17</v>
      </c>
      <c r="H3" s="202" t="s">
        <v>18</v>
      </c>
      <c r="O3" s="203" t="s">
        <v>19</v>
      </c>
      <c r="P3" s="204"/>
      <c r="Q3" s="204"/>
      <c r="R3" s="204"/>
      <c r="S3" s="203" t="s">
        <v>20</v>
      </c>
      <c r="T3" s="194"/>
      <c r="U3" s="194"/>
      <c r="V3" s="194"/>
      <c r="X3" s="194"/>
      <c r="Y3" s="194"/>
      <c r="Z3" s="194"/>
      <c r="AB3" s="194"/>
      <c r="AC3" s="194"/>
      <c r="AD3" s="194"/>
      <c r="AN3" s="195"/>
      <c r="AP3" s="196"/>
    </row>
    <row r="4" spans="1:43" ht="11.25">
      <c r="A4" s="198"/>
      <c r="B4" s="205"/>
      <c r="C4" s="205"/>
      <c r="D4" s="205"/>
      <c r="E4" s="206"/>
      <c r="F4" s="205"/>
      <c r="G4" s="205"/>
      <c r="H4" s="205"/>
      <c r="I4" s="196" t="s">
        <v>21</v>
      </c>
      <c r="J4" s="207" t="s">
        <v>22</v>
      </c>
      <c r="K4" s="207" t="s">
        <v>22</v>
      </c>
      <c r="L4" s="207" t="s">
        <v>22</v>
      </c>
      <c r="M4" s="207" t="s">
        <v>22</v>
      </c>
      <c r="N4" s="207" t="s">
        <v>22</v>
      </c>
      <c r="O4" s="195">
        <v>1</v>
      </c>
      <c r="P4" s="195">
        <v>2</v>
      </c>
      <c r="Q4" s="195">
        <v>3</v>
      </c>
      <c r="R4" s="195">
        <v>4</v>
      </c>
      <c r="T4" s="208" t="s">
        <v>23</v>
      </c>
      <c r="U4" s="208"/>
      <c r="V4" s="208"/>
      <c r="W4" s="196"/>
      <c r="X4" s="208" t="s">
        <v>24</v>
      </c>
      <c r="Y4" s="208"/>
      <c r="Z4" s="208"/>
      <c r="AA4" s="196"/>
      <c r="AB4" s="208" t="s">
        <v>25</v>
      </c>
      <c r="AC4" s="208"/>
      <c r="AD4" s="208"/>
      <c r="AE4" s="196"/>
      <c r="AF4" s="208" t="s">
        <v>26</v>
      </c>
      <c r="AG4" s="208"/>
      <c r="AH4" s="208"/>
      <c r="AI4" s="196"/>
      <c r="AJ4" s="208" t="s">
        <v>27</v>
      </c>
      <c r="AK4" s="208"/>
      <c r="AL4" s="208"/>
      <c r="AM4" s="196"/>
      <c r="AN4" s="195" t="s">
        <v>28</v>
      </c>
      <c r="AO4" s="196"/>
      <c r="AP4" s="196"/>
      <c r="AQ4" s="196"/>
    </row>
    <row r="5" spans="1:42" ht="11.25">
      <c r="A5" s="198" t="s">
        <v>131</v>
      </c>
      <c r="B5" s="206" t="str">
        <f>REPT('HD-Ræk'!$B$7,1)</f>
        <v>Nikolaj Nordfang</v>
      </c>
      <c r="C5" s="206" t="s">
        <v>29</v>
      </c>
      <c r="D5" s="206" t="str">
        <f>REPT('HD-Ræk'!$B$8,1)</f>
        <v>Bye</v>
      </c>
      <c r="E5" s="143" t="s">
        <v>249</v>
      </c>
      <c r="F5" s="206" t="str">
        <f aca="true" t="shared" si="0" ref="F5:F36">IF(S5&lt;2,TOM,IF($AP5=1,B5,D5))</f>
        <v>Nikolaj Nordfang</v>
      </c>
      <c r="G5" s="205"/>
      <c r="H5" s="206" t="str">
        <f aca="true" t="shared" si="1" ref="H5:H36">IF(S5&lt;2,TOM,IF($AP5=1,D5,B5))</f>
        <v>Bye</v>
      </c>
      <c r="I5" s="195">
        <f aca="true" t="shared" si="2" ref="I5:I36">LEN(E5)</f>
        <v>14</v>
      </c>
      <c r="J5" s="195">
        <f aca="true" t="shared" si="3" ref="J5:J36">FIND("/",$E5)</f>
        <v>3</v>
      </c>
      <c r="K5" s="195">
        <f aca="true" t="shared" si="4" ref="K5:K36">FIND("/",$E5,($J5+1))</f>
        <v>8</v>
      </c>
      <c r="L5" s="195">
        <f aca="true" t="shared" si="5" ref="L5:L36">FIND("/",$E5,($K5+1))</f>
        <v>13</v>
      </c>
      <c r="M5" s="195" t="e">
        <f aca="true" t="shared" si="6" ref="M5:M36">FIND("/",$E5,($L5+1))</f>
        <v>#VALUE!</v>
      </c>
      <c r="N5" s="195" t="e">
        <f aca="true" t="shared" si="7" ref="N5:N36">FIND("/",$E5,($M5+1))</f>
        <v>#VALUE!</v>
      </c>
      <c r="O5" s="195">
        <f aca="true" t="shared" si="8" ref="O5:O36">FIND(" ",$E5)</f>
        <v>5</v>
      </c>
      <c r="P5" s="195">
        <f aca="true" t="shared" si="9" ref="P5:R36">FIND(" ",$E5,O5+1)</f>
        <v>10</v>
      </c>
      <c r="Q5" s="195" t="e">
        <f t="shared" si="9"/>
        <v>#VALUE!</v>
      </c>
      <c r="R5" s="195" t="e">
        <f t="shared" si="9"/>
        <v>#VALUE!</v>
      </c>
      <c r="S5" s="195">
        <f aca="true" t="shared" si="10" ref="S5:S36">COUNT(J5:N5)</f>
        <v>3</v>
      </c>
      <c r="T5" s="195" t="str">
        <f aca="true" t="shared" si="11" ref="T5:T36">MID($E5,1,J5-1)</f>
        <v>11</v>
      </c>
      <c r="U5" s="195" t="str">
        <f aca="true" t="shared" si="12" ref="U5:U36">MID($E5,J5+1,2)</f>
        <v>0 </v>
      </c>
      <c r="V5" s="195">
        <f aca="true" t="shared" si="13" ref="V5:V11">IF(VALUE(T5)&gt;VALUE(U5),1,5)</f>
        <v>1</v>
      </c>
      <c r="W5" s="196"/>
      <c r="X5" s="195" t="str">
        <f aca="true" t="shared" si="14" ref="X5:X36">MID($E5,O5+1,K5-O5-1)</f>
        <v>11</v>
      </c>
      <c r="Y5" s="195" t="str">
        <f aca="true" t="shared" si="15" ref="Y5:Y36">MID($E5,K5+1,2)</f>
        <v>0 </v>
      </c>
      <c r="Z5" s="195">
        <f aca="true" t="shared" si="16" ref="Z5:Z36">IF(VALUE(X5)&gt;VALUE(Y5),1,5)</f>
        <v>1</v>
      </c>
      <c r="AA5" s="196"/>
      <c r="AB5" s="195" t="str">
        <f aca="true" t="shared" si="17" ref="AB5:AB36">MID($E5,P5+1,L5-P5-1)</f>
        <v>11</v>
      </c>
      <c r="AC5" s="195" t="str">
        <f aca="true" t="shared" si="18" ref="AC5:AC36">MID($E5,L5+1,2)</f>
        <v>0</v>
      </c>
      <c r="AD5" s="195">
        <f aca="true" t="shared" si="19" ref="AD5:AD36">IF(VALUE(AB5)&gt;VALUE(AC5),1,5)</f>
        <v>1</v>
      </c>
      <c r="AF5" s="195">
        <f aca="true" t="shared" si="20" ref="AF5:AF36">IF(S5=3,"",MID($E5,Q5+1,M5-Q5-1))</f>
      </c>
      <c r="AG5" s="195">
        <f aca="true" t="shared" si="21" ref="AG5:AG36">IF(S5=3,"",MID($E5,M5+1,2))</f>
      </c>
      <c r="AH5" s="195">
        <f aca="true" t="shared" si="22" ref="AH5:AH36">IF(AF5="","",IF(VALUE(AF5)&gt;VALUE(AG5),1,5))</f>
      </c>
      <c r="AJ5" s="195">
        <f aca="true" t="shared" si="23" ref="AJ5:AJ36">IF(S5&lt;5,"",MID($E5,R5+1,N5-R5-1))</f>
      </c>
      <c r="AK5" s="195">
        <f aca="true" t="shared" si="24" ref="AK5:AK36">IF(S5&lt;5,"",MID($E5,N5+1,2))</f>
      </c>
      <c r="AL5" s="195">
        <f aca="true" t="shared" si="25" ref="AL5:AL36">IF(AJ5="","",IF(VALUE(AJ5)&gt;VALUE(AK5),1,5))</f>
      </c>
      <c r="AN5" s="195">
        <f aca="true" t="shared" si="26" ref="AN5:AN36">SUM(V5,Z5,AD5,AH5,AL5)</f>
        <v>3</v>
      </c>
      <c r="AP5" s="196">
        <f aca="true" t="shared" si="27" ref="AP5:AP36">IF(AN5&lt;1,0,IF(AN5&lt;14,1,2))</f>
        <v>1</v>
      </c>
    </row>
    <row r="6" spans="1:42" ht="11.25">
      <c r="A6" s="209" t="s">
        <v>132</v>
      </c>
      <c r="B6" s="206" t="str">
        <f>REPT('HD-Ræk'!$B$11,1)</f>
        <v>Bye</v>
      </c>
      <c r="C6" s="206" t="s">
        <v>29</v>
      </c>
      <c r="D6" s="206" t="str">
        <f>REPT('HD-Ræk'!$B$12,1)</f>
        <v>Thierry Bellier</v>
      </c>
      <c r="E6" s="143" t="s">
        <v>251</v>
      </c>
      <c r="F6" s="206" t="str">
        <f t="shared" si="0"/>
        <v>Thierry Bellier</v>
      </c>
      <c r="G6" s="205"/>
      <c r="H6" s="206" t="str">
        <f t="shared" si="1"/>
        <v>Bye</v>
      </c>
      <c r="I6" s="195">
        <f t="shared" si="2"/>
        <v>14</v>
      </c>
      <c r="J6" s="195">
        <f t="shared" si="3"/>
        <v>2</v>
      </c>
      <c r="K6" s="195">
        <f t="shared" si="4"/>
        <v>7</v>
      </c>
      <c r="L6" s="195">
        <f t="shared" si="5"/>
        <v>12</v>
      </c>
      <c r="M6" s="195" t="e">
        <f t="shared" si="6"/>
        <v>#VALUE!</v>
      </c>
      <c r="N6" s="195" t="e">
        <f t="shared" si="7"/>
        <v>#VALUE!</v>
      </c>
      <c r="O6" s="195">
        <f t="shared" si="8"/>
        <v>5</v>
      </c>
      <c r="P6" s="195">
        <f t="shared" si="9"/>
        <v>10</v>
      </c>
      <c r="Q6" s="195" t="e">
        <f t="shared" si="9"/>
        <v>#VALUE!</v>
      </c>
      <c r="R6" s="195" t="e">
        <f t="shared" si="9"/>
        <v>#VALUE!</v>
      </c>
      <c r="S6" s="195">
        <f t="shared" si="10"/>
        <v>3</v>
      </c>
      <c r="T6" s="195" t="str">
        <f t="shared" si="11"/>
        <v>0</v>
      </c>
      <c r="U6" s="195" t="str">
        <f t="shared" si="12"/>
        <v>11</v>
      </c>
      <c r="V6" s="195">
        <f t="shared" si="13"/>
        <v>5</v>
      </c>
      <c r="W6" s="196"/>
      <c r="X6" s="195" t="str">
        <f t="shared" si="14"/>
        <v>0</v>
      </c>
      <c r="Y6" s="195" t="str">
        <f t="shared" si="15"/>
        <v>11</v>
      </c>
      <c r="Z6" s="195">
        <f t="shared" si="16"/>
        <v>5</v>
      </c>
      <c r="AA6" s="196"/>
      <c r="AB6" s="195" t="str">
        <f t="shared" si="17"/>
        <v>0</v>
      </c>
      <c r="AC6" s="195" t="str">
        <f t="shared" si="18"/>
        <v>11</v>
      </c>
      <c r="AD6" s="195">
        <f t="shared" si="19"/>
        <v>5</v>
      </c>
      <c r="AF6" s="195">
        <f t="shared" si="20"/>
      </c>
      <c r="AG6" s="195">
        <f t="shared" si="21"/>
      </c>
      <c r="AH6" s="195">
        <f t="shared" si="22"/>
      </c>
      <c r="AJ6" s="195">
        <f t="shared" si="23"/>
      </c>
      <c r="AK6" s="195">
        <f t="shared" si="24"/>
      </c>
      <c r="AL6" s="195">
        <f t="shared" si="25"/>
      </c>
      <c r="AN6" s="195">
        <f t="shared" si="26"/>
        <v>15</v>
      </c>
      <c r="AP6" s="196">
        <f t="shared" si="27"/>
        <v>2</v>
      </c>
    </row>
    <row r="7" spans="1:42" ht="11.25">
      <c r="A7" s="209" t="s">
        <v>133</v>
      </c>
      <c r="B7" s="206" t="str">
        <f>REPT('HD-Ræk'!$B$15,1)</f>
        <v>Bye</v>
      </c>
      <c r="C7" s="206" t="s">
        <v>29</v>
      </c>
      <c r="D7" s="206" t="str">
        <f>REPT('HD-Ræk'!$B$16,1)</f>
        <v>Adam Auken</v>
      </c>
      <c r="E7" s="143" t="s">
        <v>251</v>
      </c>
      <c r="F7" s="206" t="str">
        <f t="shared" si="0"/>
        <v>Adam Auken</v>
      </c>
      <c r="G7" s="205"/>
      <c r="H7" s="206" t="str">
        <f t="shared" si="1"/>
        <v>Bye</v>
      </c>
      <c r="I7" s="195">
        <f t="shared" si="2"/>
        <v>14</v>
      </c>
      <c r="J7" s="195">
        <f t="shared" si="3"/>
        <v>2</v>
      </c>
      <c r="K7" s="195">
        <f t="shared" si="4"/>
        <v>7</v>
      </c>
      <c r="L7" s="195">
        <f t="shared" si="5"/>
        <v>12</v>
      </c>
      <c r="M7" s="195" t="e">
        <f t="shared" si="6"/>
        <v>#VALUE!</v>
      </c>
      <c r="N7" s="195" t="e">
        <f t="shared" si="7"/>
        <v>#VALUE!</v>
      </c>
      <c r="O7" s="195">
        <f t="shared" si="8"/>
        <v>5</v>
      </c>
      <c r="P7" s="195">
        <f t="shared" si="9"/>
        <v>10</v>
      </c>
      <c r="Q7" s="195" t="e">
        <f t="shared" si="9"/>
        <v>#VALUE!</v>
      </c>
      <c r="R7" s="195" t="e">
        <f t="shared" si="9"/>
        <v>#VALUE!</v>
      </c>
      <c r="S7" s="195">
        <f t="shared" si="10"/>
        <v>3</v>
      </c>
      <c r="T7" s="195" t="str">
        <f t="shared" si="11"/>
        <v>0</v>
      </c>
      <c r="U7" s="195" t="str">
        <f t="shared" si="12"/>
        <v>11</v>
      </c>
      <c r="V7" s="195">
        <f t="shared" si="13"/>
        <v>5</v>
      </c>
      <c r="W7" s="196"/>
      <c r="X7" s="195" t="str">
        <f t="shared" si="14"/>
        <v>0</v>
      </c>
      <c r="Y7" s="195" t="str">
        <f t="shared" si="15"/>
        <v>11</v>
      </c>
      <c r="Z7" s="195">
        <f t="shared" si="16"/>
        <v>5</v>
      </c>
      <c r="AA7" s="196"/>
      <c r="AB7" s="195" t="str">
        <f t="shared" si="17"/>
        <v>0</v>
      </c>
      <c r="AC7" s="195" t="str">
        <f t="shared" si="18"/>
        <v>11</v>
      </c>
      <c r="AD7" s="195">
        <f t="shared" si="19"/>
        <v>5</v>
      </c>
      <c r="AF7" s="195">
        <f t="shared" si="20"/>
      </c>
      <c r="AG7" s="195">
        <f t="shared" si="21"/>
      </c>
      <c r="AH7" s="195">
        <f t="shared" si="22"/>
      </c>
      <c r="AJ7" s="195">
        <f t="shared" si="23"/>
      </c>
      <c r="AK7" s="195">
        <f t="shared" si="24"/>
      </c>
      <c r="AL7" s="195">
        <f t="shared" si="25"/>
      </c>
      <c r="AN7" s="195">
        <f t="shared" si="26"/>
        <v>15</v>
      </c>
      <c r="AP7" s="196">
        <f t="shared" si="27"/>
        <v>2</v>
      </c>
    </row>
    <row r="8" spans="1:42" ht="11.25">
      <c r="A8" s="209" t="s">
        <v>134</v>
      </c>
      <c r="B8" s="206" t="str">
        <f>REPT('HD-Ræk'!$B$19,1)</f>
        <v>Bye</v>
      </c>
      <c r="C8" s="206" t="s">
        <v>29</v>
      </c>
      <c r="D8" s="206" t="str">
        <f>REPT('HD-Ræk'!$B$20,1)</f>
        <v>Jan Borgen</v>
      </c>
      <c r="E8" s="143" t="s">
        <v>251</v>
      </c>
      <c r="F8" s="206" t="str">
        <f t="shared" si="0"/>
        <v>Jan Borgen</v>
      </c>
      <c r="G8" s="205"/>
      <c r="H8" s="206" t="str">
        <f t="shared" si="1"/>
        <v>Bye</v>
      </c>
      <c r="I8" s="195">
        <f t="shared" si="2"/>
        <v>14</v>
      </c>
      <c r="J8" s="195">
        <f t="shared" si="3"/>
        <v>2</v>
      </c>
      <c r="K8" s="195">
        <f t="shared" si="4"/>
        <v>7</v>
      </c>
      <c r="L8" s="195">
        <f t="shared" si="5"/>
        <v>12</v>
      </c>
      <c r="M8" s="195" t="e">
        <f t="shared" si="6"/>
        <v>#VALUE!</v>
      </c>
      <c r="N8" s="195" t="e">
        <f t="shared" si="7"/>
        <v>#VALUE!</v>
      </c>
      <c r="O8" s="195">
        <f t="shared" si="8"/>
        <v>5</v>
      </c>
      <c r="P8" s="195">
        <f t="shared" si="9"/>
        <v>10</v>
      </c>
      <c r="Q8" s="195" t="e">
        <f t="shared" si="9"/>
        <v>#VALUE!</v>
      </c>
      <c r="R8" s="195" t="e">
        <f t="shared" si="9"/>
        <v>#VALUE!</v>
      </c>
      <c r="S8" s="195">
        <f t="shared" si="10"/>
        <v>3</v>
      </c>
      <c r="T8" s="195" t="str">
        <f t="shared" si="11"/>
        <v>0</v>
      </c>
      <c r="U8" s="195" t="str">
        <f t="shared" si="12"/>
        <v>11</v>
      </c>
      <c r="V8" s="195">
        <f t="shared" si="13"/>
        <v>5</v>
      </c>
      <c r="W8" s="196"/>
      <c r="X8" s="195" t="str">
        <f t="shared" si="14"/>
        <v>0</v>
      </c>
      <c r="Y8" s="195" t="str">
        <f t="shared" si="15"/>
        <v>11</v>
      </c>
      <c r="Z8" s="195">
        <f t="shared" si="16"/>
        <v>5</v>
      </c>
      <c r="AA8" s="196"/>
      <c r="AB8" s="195" t="str">
        <f t="shared" si="17"/>
        <v>0</v>
      </c>
      <c r="AC8" s="195" t="str">
        <f t="shared" si="18"/>
        <v>11</v>
      </c>
      <c r="AD8" s="195">
        <f t="shared" si="19"/>
        <v>5</v>
      </c>
      <c r="AF8" s="195">
        <f t="shared" si="20"/>
      </c>
      <c r="AG8" s="195">
        <f t="shared" si="21"/>
      </c>
      <c r="AH8" s="195">
        <f t="shared" si="22"/>
      </c>
      <c r="AJ8" s="195">
        <f t="shared" si="23"/>
      </c>
      <c r="AK8" s="195">
        <f t="shared" si="24"/>
      </c>
      <c r="AL8" s="195">
        <f t="shared" si="25"/>
      </c>
      <c r="AN8" s="195">
        <f t="shared" si="26"/>
        <v>15</v>
      </c>
      <c r="AP8" s="196">
        <f t="shared" si="27"/>
        <v>2</v>
      </c>
    </row>
    <row r="9" spans="1:42" ht="11.25">
      <c r="A9" s="209" t="s">
        <v>135</v>
      </c>
      <c r="B9" s="206" t="str">
        <f>REPT('HD-Ræk'!$B$23,1)</f>
        <v>Jørn Karlsen</v>
      </c>
      <c r="C9" s="206" t="s">
        <v>29</v>
      </c>
      <c r="D9" s="206" t="str">
        <f>REPT('HD-Ræk'!$B$24,1)</f>
        <v>Bye</v>
      </c>
      <c r="E9" s="143" t="s">
        <v>249</v>
      </c>
      <c r="F9" s="206" t="str">
        <f t="shared" si="0"/>
        <v>Jørn Karlsen</v>
      </c>
      <c r="G9" s="205"/>
      <c r="H9" s="206" t="str">
        <f t="shared" si="1"/>
        <v>Bye</v>
      </c>
      <c r="I9" s="195">
        <f t="shared" si="2"/>
        <v>14</v>
      </c>
      <c r="J9" s="195">
        <f t="shared" si="3"/>
        <v>3</v>
      </c>
      <c r="K9" s="195">
        <f t="shared" si="4"/>
        <v>8</v>
      </c>
      <c r="L9" s="195">
        <f t="shared" si="5"/>
        <v>13</v>
      </c>
      <c r="M9" s="195" t="e">
        <f t="shared" si="6"/>
        <v>#VALUE!</v>
      </c>
      <c r="N9" s="195" t="e">
        <f t="shared" si="7"/>
        <v>#VALUE!</v>
      </c>
      <c r="O9" s="195">
        <f t="shared" si="8"/>
        <v>5</v>
      </c>
      <c r="P9" s="195">
        <f t="shared" si="9"/>
        <v>10</v>
      </c>
      <c r="Q9" s="195" t="e">
        <f t="shared" si="9"/>
        <v>#VALUE!</v>
      </c>
      <c r="R9" s="195" t="e">
        <f t="shared" si="9"/>
        <v>#VALUE!</v>
      </c>
      <c r="S9" s="195">
        <f t="shared" si="10"/>
        <v>3</v>
      </c>
      <c r="T9" s="195" t="str">
        <f t="shared" si="11"/>
        <v>11</v>
      </c>
      <c r="U9" s="195" t="str">
        <f t="shared" si="12"/>
        <v>0 </v>
      </c>
      <c r="V9" s="195">
        <f t="shared" si="13"/>
        <v>1</v>
      </c>
      <c r="W9" s="196"/>
      <c r="X9" s="195" t="str">
        <f t="shared" si="14"/>
        <v>11</v>
      </c>
      <c r="Y9" s="195" t="str">
        <f t="shared" si="15"/>
        <v>0 </v>
      </c>
      <c r="Z9" s="195">
        <f t="shared" si="16"/>
        <v>1</v>
      </c>
      <c r="AA9" s="196"/>
      <c r="AB9" s="195" t="str">
        <f t="shared" si="17"/>
        <v>11</v>
      </c>
      <c r="AC9" s="195" t="str">
        <f t="shared" si="18"/>
        <v>0</v>
      </c>
      <c r="AD9" s="195">
        <f t="shared" si="19"/>
        <v>1</v>
      </c>
      <c r="AF9" s="195">
        <f t="shared" si="20"/>
      </c>
      <c r="AG9" s="195">
        <f t="shared" si="21"/>
      </c>
      <c r="AH9" s="195">
        <f t="shared" si="22"/>
      </c>
      <c r="AJ9" s="195">
        <f t="shared" si="23"/>
      </c>
      <c r="AK9" s="195">
        <f t="shared" si="24"/>
      </c>
      <c r="AL9" s="195">
        <f t="shared" si="25"/>
      </c>
      <c r="AN9" s="195">
        <f t="shared" si="26"/>
        <v>3</v>
      </c>
      <c r="AP9" s="196">
        <f t="shared" si="27"/>
        <v>1</v>
      </c>
    </row>
    <row r="10" spans="1:42" ht="11.25">
      <c r="A10" s="209" t="s">
        <v>136</v>
      </c>
      <c r="B10" s="206" t="str">
        <f>REPT('HD-Ræk'!$B$27,1)</f>
        <v>Bye</v>
      </c>
      <c r="C10" s="206" t="s">
        <v>29</v>
      </c>
      <c r="D10" s="206" t="str">
        <f>REPT('HD-Ræk'!$B$28,1)</f>
        <v>Henrik Mølgaard</v>
      </c>
      <c r="E10" s="143" t="s">
        <v>251</v>
      </c>
      <c r="F10" s="206" t="str">
        <f t="shared" si="0"/>
        <v>Henrik Mølgaard</v>
      </c>
      <c r="G10" s="205"/>
      <c r="H10" s="206" t="str">
        <f t="shared" si="1"/>
        <v>Bye</v>
      </c>
      <c r="I10" s="195">
        <f t="shared" si="2"/>
        <v>14</v>
      </c>
      <c r="J10" s="195">
        <f t="shared" si="3"/>
        <v>2</v>
      </c>
      <c r="K10" s="195">
        <f t="shared" si="4"/>
        <v>7</v>
      </c>
      <c r="L10" s="195">
        <f t="shared" si="5"/>
        <v>12</v>
      </c>
      <c r="M10" s="195" t="e">
        <f t="shared" si="6"/>
        <v>#VALUE!</v>
      </c>
      <c r="N10" s="195" t="e">
        <f t="shared" si="7"/>
        <v>#VALUE!</v>
      </c>
      <c r="O10" s="195">
        <f t="shared" si="8"/>
        <v>5</v>
      </c>
      <c r="P10" s="195">
        <f t="shared" si="9"/>
        <v>10</v>
      </c>
      <c r="Q10" s="195" t="e">
        <f t="shared" si="9"/>
        <v>#VALUE!</v>
      </c>
      <c r="R10" s="195" t="e">
        <f t="shared" si="9"/>
        <v>#VALUE!</v>
      </c>
      <c r="S10" s="195">
        <f t="shared" si="10"/>
        <v>3</v>
      </c>
      <c r="T10" s="195" t="str">
        <f t="shared" si="11"/>
        <v>0</v>
      </c>
      <c r="U10" s="195" t="str">
        <f t="shared" si="12"/>
        <v>11</v>
      </c>
      <c r="V10" s="195">
        <f t="shared" si="13"/>
        <v>5</v>
      </c>
      <c r="W10" s="196"/>
      <c r="X10" s="195" t="str">
        <f t="shared" si="14"/>
        <v>0</v>
      </c>
      <c r="Y10" s="195" t="str">
        <f t="shared" si="15"/>
        <v>11</v>
      </c>
      <c r="Z10" s="195">
        <f t="shared" si="16"/>
        <v>5</v>
      </c>
      <c r="AA10" s="196"/>
      <c r="AB10" s="195" t="str">
        <f t="shared" si="17"/>
        <v>0</v>
      </c>
      <c r="AC10" s="195" t="str">
        <f t="shared" si="18"/>
        <v>11</v>
      </c>
      <c r="AD10" s="195">
        <f t="shared" si="19"/>
        <v>5</v>
      </c>
      <c r="AF10" s="195">
        <f t="shared" si="20"/>
      </c>
      <c r="AG10" s="195">
        <f t="shared" si="21"/>
      </c>
      <c r="AH10" s="195">
        <f t="shared" si="22"/>
      </c>
      <c r="AJ10" s="195">
        <f t="shared" si="23"/>
      </c>
      <c r="AK10" s="195">
        <f t="shared" si="24"/>
      </c>
      <c r="AL10" s="195">
        <f t="shared" si="25"/>
      </c>
      <c r="AN10" s="195">
        <f t="shared" si="26"/>
        <v>15</v>
      </c>
      <c r="AP10" s="196">
        <f t="shared" si="27"/>
        <v>2</v>
      </c>
    </row>
    <row r="11" spans="1:42" ht="11.25">
      <c r="A11" s="209" t="s">
        <v>137</v>
      </c>
      <c r="B11" s="206" t="str">
        <f>REPT('HD-Ræk'!$B$31,1)</f>
        <v>Anders Hørdum</v>
      </c>
      <c r="C11" s="206" t="s">
        <v>29</v>
      </c>
      <c r="D11" s="206" t="str">
        <f>REPT('HD-Ræk'!$B$32,1)</f>
        <v>Bye</v>
      </c>
      <c r="E11" s="143" t="s">
        <v>249</v>
      </c>
      <c r="F11" s="206" t="str">
        <f t="shared" si="0"/>
        <v>Anders Hørdum</v>
      </c>
      <c r="G11" s="205"/>
      <c r="H11" s="206" t="str">
        <f t="shared" si="1"/>
        <v>Bye</v>
      </c>
      <c r="I11" s="195">
        <f t="shared" si="2"/>
        <v>14</v>
      </c>
      <c r="J11" s="195">
        <f t="shared" si="3"/>
        <v>3</v>
      </c>
      <c r="K11" s="195">
        <f t="shared" si="4"/>
        <v>8</v>
      </c>
      <c r="L11" s="195">
        <f t="shared" si="5"/>
        <v>13</v>
      </c>
      <c r="M11" s="195" t="e">
        <f t="shared" si="6"/>
        <v>#VALUE!</v>
      </c>
      <c r="N11" s="195" t="e">
        <f t="shared" si="7"/>
        <v>#VALUE!</v>
      </c>
      <c r="O11" s="195">
        <f t="shared" si="8"/>
        <v>5</v>
      </c>
      <c r="P11" s="195">
        <f t="shared" si="9"/>
        <v>10</v>
      </c>
      <c r="Q11" s="195" t="e">
        <f t="shared" si="9"/>
        <v>#VALUE!</v>
      </c>
      <c r="R11" s="195" t="e">
        <f t="shared" si="9"/>
        <v>#VALUE!</v>
      </c>
      <c r="S11" s="195">
        <f t="shared" si="10"/>
        <v>3</v>
      </c>
      <c r="T11" s="195" t="str">
        <f t="shared" si="11"/>
        <v>11</v>
      </c>
      <c r="U11" s="195" t="str">
        <f t="shared" si="12"/>
        <v>0 </v>
      </c>
      <c r="V11" s="195">
        <f t="shared" si="13"/>
        <v>1</v>
      </c>
      <c r="W11" s="196"/>
      <c r="X11" s="195" t="str">
        <f t="shared" si="14"/>
        <v>11</v>
      </c>
      <c r="Y11" s="195" t="str">
        <f t="shared" si="15"/>
        <v>0 </v>
      </c>
      <c r="Z11" s="195">
        <f t="shared" si="16"/>
        <v>1</v>
      </c>
      <c r="AA11" s="196"/>
      <c r="AB11" s="195" t="str">
        <f t="shared" si="17"/>
        <v>11</v>
      </c>
      <c r="AC11" s="195" t="str">
        <f t="shared" si="18"/>
        <v>0</v>
      </c>
      <c r="AD11" s="195">
        <f t="shared" si="19"/>
        <v>1</v>
      </c>
      <c r="AF11" s="195">
        <f t="shared" si="20"/>
      </c>
      <c r="AG11" s="195">
        <f t="shared" si="21"/>
      </c>
      <c r="AH11" s="195">
        <f t="shared" si="22"/>
      </c>
      <c r="AJ11" s="195">
        <f t="shared" si="23"/>
      </c>
      <c r="AK11" s="195">
        <f t="shared" si="24"/>
      </c>
      <c r="AL11" s="195">
        <f t="shared" si="25"/>
      </c>
      <c r="AN11" s="195">
        <f t="shared" si="26"/>
        <v>3</v>
      </c>
      <c r="AP11" s="196">
        <f t="shared" si="27"/>
        <v>1</v>
      </c>
    </row>
    <row r="12" spans="1:42" ht="11.25">
      <c r="A12" s="210" t="s">
        <v>138</v>
      </c>
      <c r="B12" s="211" t="str">
        <f>REPT('HD-Ræk'!$B$35,1)</f>
        <v>Bye</v>
      </c>
      <c r="C12" s="211" t="s">
        <v>29</v>
      </c>
      <c r="D12" s="211" t="str">
        <f>REPT('HD-Ræk'!$B$36,1)</f>
        <v>Peter Koch</v>
      </c>
      <c r="E12" s="143" t="s">
        <v>251</v>
      </c>
      <c r="F12" s="206" t="str">
        <f t="shared" si="0"/>
        <v>Peter Koch</v>
      </c>
      <c r="G12" s="205"/>
      <c r="H12" s="206" t="str">
        <f t="shared" si="1"/>
        <v>Bye</v>
      </c>
      <c r="I12" s="195">
        <f t="shared" si="2"/>
        <v>14</v>
      </c>
      <c r="J12" s="195">
        <f t="shared" si="3"/>
        <v>2</v>
      </c>
      <c r="K12" s="195">
        <f t="shared" si="4"/>
        <v>7</v>
      </c>
      <c r="L12" s="195">
        <f t="shared" si="5"/>
        <v>12</v>
      </c>
      <c r="M12" s="195" t="e">
        <f t="shared" si="6"/>
        <v>#VALUE!</v>
      </c>
      <c r="N12" s="195" t="e">
        <f t="shared" si="7"/>
        <v>#VALUE!</v>
      </c>
      <c r="O12" s="195">
        <f t="shared" si="8"/>
        <v>5</v>
      </c>
      <c r="P12" s="195">
        <f t="shared" si="9"/>
        <v>10</v>
      </c>
      <c r="Q12" s="195" t="e">
        <f t="shared" si="9"/>
        <v>#VALUE!</v>
      </c>
      <c r="R12" s="195" t="e">
        <f t="shared" si="9"/>
        <v>#VALUE!</v>
      </c>
      <c r="S12" s="195">
        <f t="shared" si="10"/>
        <v>3</v>
      </c>
      <c r="T12" s="195" t="str">
        <f t="shared" si="11"/>
        <v>0</v>
      </c>
      <c r="U12" s="195" t="str">
        <f t="shared" si="12"/>
        <v>11</v>
      </c>
      <c r="V12" s="195">
        <f aca="true" t="shared" si="28" ref="V12:V36">IF(VALUE(T12)=VALUE(U12),-99,IF(VALUE(T12)&gt;VALUE(U12),1,5))</f>
        <v>5</v>
      </c>
      <c r="W12" s="196"/>
      <c r="X12" s="195" t="str">
        <f t="shared" si="14"/>
        <v>0</v>
      </c>
      <c r="Y12" s="195" t="str">
        <f t="shared" si="15"/>
        <v>11</v>
      </c>
      <c r="Z12" s="195">
        <f t="shared" si="16"/>
        <v>5</v>
      </c>
      <c r="AA12" s="196"/>
      <c r="AB12" s="195" t="str">
        <f t="shared" si="17"/>
        <v>0</v>
      </c>
      <c r="AC12" s="195" t="str">
        <f t="shared" si="18"/>
        <v>11</v>
      </c>
      <c r="AD12" s="195">
        <f t="shared" si="19"/>
        <v>5</v>
      </c>
      <c r="AF12" s="195">
        <f t="shared" si="20"/>
      </c>
      <c r="AG12" s="195">
        <f t="shared" si="21"/>
      </c>
      <c r="AH12" s="195">
        <f t="shared" si="22"/>
      </c>
      <c r="AJ12" s="195">
        <f t="shared" si="23"/>
      </c>
      <c r="AK12" s="195">
        <f t="shared" si="24"/>
      </c>
      <c r="AL12" s="195">
        <f t="shared" si="25"/>
      </c>
      <c r="AN12" s="195">
        <f t="shared" si="26"/>
        <v>15</v>
      </c>
      <c r="AP12" s="196">
        <f t="shared" si="27"/>
        <v>2</v>
      </c>
    </row>
    <row r="13" spans="1:42" ht="11.25">
      <c r="A13" s="209" t="s">
        <v>139</v>
      </c>
      <c r="B13" s="206" t="str">
        <f>REPT(F5,1)</f>
        <v>Nikolaj Nordfang</v>
      </c>
      <c r="C13" s="206" t="s">
        <v>29</v>
      </c>
      <c r="D13" s="206" t="str">
        <f>REPT(F6,1)</f>
        <v>Thierry Bellier</v>
      </c>
      <c r="E13" s="143" t="s">
        <v>318</v>
      </c>
      <c r="F13" s="206" t="str">
        <f t="shared" si="0"/>
        <v>Nikolaj Nordfang</v>
      </c>
      <c r="G13" s="205"/>
      <c r="H13" s="206" t="str">
        <f t="shared" si="1"/>
        <v>Thierry Bellier</v>
      </c>
      <c r="I13" s="195">
        <f t="shared" si="2"/>
        <v>14</v>
      </c>
      <c r="J13" s="195">
        <f t="shared" si="3"/>
        <v>3</v>
      </c>
      <c r="K13" s="195">
        <f t="shared" si="4"/>
        <v>8</v>
      </c>
      <c r="L13" s="195">
        <f t="shared" si="5"/>
        <v>13</v>
      </c>
      <c r="M13" s="195" t="e">
        <f t="shared" si="6"/>
        <v>#VALUE!</v>
      </c>
      <c r="N13" s="195" t="e">
        <f t="shared" si="7"/>
        <v>#VALUE!</v>
      </c>
      <c r="O13" s="195">
        <f t="shared" si="8"/>
        <v>5</v>
      </c>
      <c r="P13" s="195">
        <f t="shared" si="9"/>
        <v>10</v>
      </c>
      <c r="Q13" s="195" t="e">
        <f t="shared" si="9"/>
        <v>#VALUE!</v>
      </c>
      <c r="R13" s="195" t="e">
        <f t="shared" si="9"/>
        <v>#VALUE!</v>
      </c>
      <c r="S13" s="195">
        <f t="shared" si="10"/>
        <v>3</v>
      </c>
      <c r="T13" s="195" t="str">
        <f t="shared" si="11"/>
        <v>11</v>
      </c>
      <c r="U13" s="195" t="str">
        <f t="shared" si="12"/>
        <v>7 </v>
      </c>
      <c r="V13" s="195">
        <f t="shared" si="28"/>
        <v>1</v>
      </c>
      <c r="W13" s="196"/>
      <c r="X13" s="195" t="str">
        <f t="shared" si="14"/>
        <v>11</v>
      </c>
      <c r="Y13" s="195" t="str">
        <f t="shared" si="15"/>
        <v>7 </v>
      </c>
      <c r="Z13" s="195">
        <f t="shared" si="16"/>
        <v>1</v>
      </c>
      <c r="AA13" s="196"/>
      <c r="AB13" s="195" t="str">
        <f t="shared" si="17"/>
        <v>11</v>
      </c>
      <c r="AC13" s="195" t="str">
        <f t="shared" si="18"/>
        <v>4</v>
      </c>
      <c r="AD13" s="195">
        <f t="shared" si="19"/>
        <v>1</v>
      </c>
      <c r="AF13" s="195">
        <f t="shared" si="20"/>
      </c>
      <c r="AG13" s="195">
        <f t="shared" si="21"/>
      </c>
      <c r="AH13" s="195">
        <f t="shared" si="22"/>
      </c>
      <c r="AJ13" s="195">
        <f t="shared" si="23"/>
      </c>
      <c r="AK13" s="195">
        <f t="shared" si="24"/>
      </c>
      <c r="AL13" s="195">
        <f t="shared" si="25"/>
      </c>
      <c r="AN13" s="195">
        <f t="shared" si="26"/>
        <v>3</v>
      </c>
      <c r="AP13" s="196">
        <f t="shared" si="27"/>
        <v>1</v>
      </c>
    </row>
    <row r="14" spans="1:42" ht="11.25">
      <c r="A14" s="209" t="s">
        <v>140</v>
      </c>
      <c r="B14" s="206" t="str">
        <f>REPT(F7,1)</f>
        <v>Adam Auken</v>
      </c>
      <c r="C14" s="206" t="s">
        <v>29</v>
      </c>
      <c r="D14" s="206" t="str">
        <f>REPT(F8,1)</f>
        <v>Jan Borgen</v>
      </c>
      <c r="E14" s="143" t="s">
        <v>319</v>
      </c>
      <c r="F14" s="206" t="str">
        <f t="shared" si="0"/>
        <v>Jan Borgen</v>
      </c>
      <c r="G14" s="205"/>
      <c r="H14" s="206" t="str">
        <f t="shared" si="1"/>
        <v>Adam Auken</v>
      </c>
      <c r="I14" s="195">
        <f t="shared" si="2"/>
        <v>14</v>
      </c>
      <c r="J14" s="195">
        <f t="shared" si="3"/>
        <v>2</v>
      </c>
      <c r="K14" s="195">
        <f t="shared" si="4"/>
        <v>7</v>
      </c>
      <c r="L14" s="195">
        <f t="shared" si="5"/>
        <v>12</v>
      </c>
      <c r="M14" s="195" t="e">
        <f t="shared" si="6"/>
        <v>#VALUE!</v>
      </c>
      <c r="N14" s="195" t="e">
        <f t="shared" si="7"/>
        <v>#VALUE!</v>
      </c>
      <c r="O14" s="195">
        <f t="shared" si="8"/>
        <v>5</v>
      </c>
      <c r="P14" s="195">
        <f t="shared" si="9"/>
        <v>10</v>
      </c>
      <c r="Q14" s="195" t="e">
        <f t="shared" si="9"/>
        <v>#VALUE!</v>
      </c>
      <c r="R14" s="195" t="e">
        <f t="shared" si="9"/>
        <v>#VALUE!</v>
      </c>
      <c r="S14" s="195">
        <f t="shared" si="10"/>
        <v>3</v>
      </c>
      <c r="T14" s="195" t="str">
        <f t="shared" si="11"/>
        <v>5</v>
      </c>
      <c r="U14" s="195" t="str">
        <f t="shared" si="12"/>
        <v>11</v>
      </c>
      <c r="V14" s="195">
        <f t="shared" si="28"/>
        <v>5</v>
      </c>
      <c r="W14" s="196"/>
      <c r="X14" s="195" t="str">
        <f t="shared" si="14"/>
        <v>4</v>
      </c>
      <c r="Y14" s="195" t="str">
        <f t="shared" si="15"/>
        <v>11</v>
      </c>
      <c r="Z14" s="195">
        <f t="shared" si="16"/>
        <v>5</v>
      </c>
      <c r="AA14" s="196"/>
      <c r="AB14" s="195" t="str">
        <f t="shared" si="17"/>
        <v>3</v>
      </c>
      <c r="AC14" s="195" t="str">
        <f t="shared" si="18"/>
        <v>11</v>
      </c>
      <c r="AD14" s="195">
        <f t="shared" si="19"/>
        <v>5</v>
      </c>
      <c r="AF14" s="195">
        <f t="shared" si="20"/>
      </c>
      <c r="AG14" s="195">
        <f t="shared" si="21"/>
      </c>
      <c r="AH14" s="195">
        <f t="shared" si="22"/>
      </c>
      <c r="AJ14" s="195">
        <f t="shared" si="23"/>
      </c>
      <c r="AK14" s="195">
        <f t="shared" si="24"/>
      </c>
      <c r="AL14" s="195">
        <f t="shared" si="25"/>
      </c>
      <c r="AN14" s="195">
        <f t="shared" si="26"/>
        <v>15</v>
      </c>
      <c r="AP14" s="196">
        <f t="shared" si="27"/>
        <v>2</v>
      </c>
    </row>
    <row r="15" spans="1:42" ht="11.25">
      <c r="A15" s="209" t="s">
        <v>141</v>
      </c>
      <c r="B15" s="206" t="str">
        <f>REPT(F9,1)</f>
        <v>Jørn Karlsen</v>
      </c>
      <c r="C15" s="206" t="s">
        <v>29</v>
      </c>
      <c r="D15" s="206" t="str">
        <f>REPT(F10,1)</f>
        <v>Henrik Mølgaard</v>
      </c>
      <c r="E15" s="143" t="s">
        <v>320</v>
      </c>
      <c r="F15" s="206" t="str">
        <f t="shared" si="0"/>
        <v>Jørn Karlsen</v>
      </c>
      <c r="G15" s="205"/>
      <c r="H15" s="206" t="str">
        <f t="shared" si="1"/>
        <v>Henrik Mølgaard</v>
      </c>
      <c r="I15" s="195">
        <f t="shared" si="2"/>
        <v>14</v>
      </c>
      <c r="J15" s="195">
        <f t="shared" si="3"/>
        <v>3</v>
      </c>
      <c r="K15" s="195">
        <f t="shared" si="4"/>
        <v>8</v>
      </c>
      <c r="L15" s="195">
        <f t="shared" si="5"/>
        <v>13</v>
      </c>
      <c r="M15" s="195" t="e">
        <f t="shared" si="6"/>
        <v>#VALUE!</v>
      </c>
      <c r="N15" s="195" t="e">
        <f t="shared" si="7"/>
        <v>#VALUE!</v>
      </c>
      <c r="O15" s="195">
        <f t="shared" si="8"/>
        <v>5</v>
      </c>
      <c r="P15" s="195">
        <f t="shared" si="9"/>
        <v>10</v>
      </c>
      <c r="Q15" s="195" t="e">
        <f t="shared" si="9"/>
        <v>#VALUE!</v>
      </c>
      <c r="R15" s="195" t="e">
        <f t="shared" si="9"/>
        <v>#VALUE!</v>
      </c>
      <c r="S15" s="195">
        <f t="shared" si="10"/>
        <v>3</v>
      </c>
      <c r="T15" s="195" t="str">
        <f t="shared" si="11"/>
        <v>11</v>
      </c>
      <c r="U15" s="195" t="str">
        <f t="shared" si="12"/>
        <v>5 </v>
      </c>
      <c r="V15" s="195">
        <f t="shared" si="28"/>
        <v>1</v>
      </c>
      <c r="W15" s="196"/>
      <c r="X15" s="195" t="str">
        <f t="shared" si="14"/>
        <v>11</v>
      </c>
      <c r="Y15" s="195" t="str">
        <f t="shared" si="15"/>
        <v>8 </v>
      </c>
      <c r="Z15" s="195">
        <f t="shared" si="16"/>
        <v>1</v>
      </c>
      <c r="AA15" s="196"/>
      <c r="AB15" s="195" t="str">
        <f t="shared" si="17"/>
        <v>11</v>
      </c>
      <c r="AC15" s="195" t="str">
        <f t="shared" si="18"/>
        <v>5</v>
      </c>
      <c r="AD15" s="195">
        <f t="shared" si="19"/>
        <v>1</v>
      </c>
      <c r="AF15" s="195">
        <f t="shared" si="20"/>
      </c>
      <c r="AG15" s="195">
        <f t="shared" si="21"/>
      </c>
      <c r="AH15" s="195">
        <f t="shared" si="22"/>
      </c>
      <c r="AJ15" s="195">
        <f t="shared" si="23"/>
      </c>
      <c r="AK15" s="195">
        <f t="shared" si="24"/>
      </c>
      <c r="AL15" s="195">
        <f t="shared" si="25"/>
      </c>
      <c r="AN15" s="195">
        <f t="shared" si="26"/>
        <v>3</v>
      </c>
      <c r="AP15" s="196">
        <f t="shared" si="27"/>
        <v>1</v>
      </c>
    </row>
    <row r="16" spans="1:42" ht="11.25">
      <c r="A16" s="209" t="s">
        <v>142</v>
      </c>
      <c r="B16" s="206" t="str">
        <f>REPT(F11,1)</f>
        <v>Anders Hørdum</v>
      </c>
      <c r="C16" s="206" t="s">
        <v>29</v>
      </c>
      <c r="D16" s="206" t="str">
        <f>REPT(F12,1)</f>
        <v>Peter Koch</v>
      </c>
      <c r="E16" s="143" t="s">
        <v>321</v>
      </c>
      <c r="F16" s="206" t="str">
        <f t="shared" si="0"/>
        <v>Anders Hørdum</v>
      </c>
      <c r="G16" s="205"/>
      <c r="H16" s="206" t="str">
        <f t="shared" si="1"/>
        <v>Peter Koch</v>
      </c>
      <c r="I16" s="195">
        <f t="shared" si="2"/>
        <v>19</v>
      </c>
      <c r="J16" s="195">
        <f t="shared" si="3"/>
        <v>3</v>
      </c>
      <c r="K16" s="195">
        <f t="shared" si="4"/>
        <v>8</v>
      </c>
      <c r="L16" s="195">
        <f t="shared" si="5"/>
        <v>12</v>
      </c>
      <c r="M16" s="195">
        <f t="shared" si="6"/>
        <v>18</v>
      </c>
      <c r="N16" s="195" t="e">
        <f t="shared" si="7"/>
        <v>#VALUE!</v>
      </c>
      <c r="O16" s="195">
        <f t="shared" si="8"/>
        <v>5</v>
      </c>
      <c r="P16" s="195">
        <f t="shared" si="9"/>
        <v>10</v>
      </c>
      <c r="Q16" s="195">
        <f t="shared" si="9"/>
        <v>15</v>
      </c>
      <c r="R16" s="195" t="e">
        <f t="shared" si="9"/>
        <v>#VALUE!</v>
      </c>
      <c r="S16" s="195">
        <f t="shared" si="10"/>
        <v>4</v>
      </c>
      <c r="T16" s="195" t="str">
        <f t="shared" si="11"/>
        <v>11</v>
      </c>
      <c r="U16" s="195" t="str">
        <f t="shared" si="12"/>
        <v>2 </v>
      </c>
      <c r="V16" s="195">
        <f t="shared" si="28"/>
        <v>1</v>
      </c>
      <c r="W16" s="196"/>
      <c r="X16" s="195" t="str">
        <f t="shared" si="14"/>
        <v>11</v>
      </c>
      <c r="Y16" s="195" t="str">
        <f t="shared" si="15"/>
        <v>7 </v>
      </c>
      <c r="Z16" s="195">
        <f t="shared" si="16"/>
        <v>1</v>
      </c>
      <c r="AA16" s="196"/>
      <c r="AB16" s="195" t="str">
        <f t="shared" si="17"/>
        <v>8</v>
      </c>
      <c r="AC16" s="195" t="str">
        <f t="shared" si="18"/>
        <v>11</v>
      </c>
      <c r="AD16" s="195">
        <f t="shared" si="19"/>
        <v>5</v>
      </c>
      <c r="AF16" s="195" t="str">
        <f t="shared" si="20"/>
        <v>11</v>
      </c>
      <c r="AG16" s="195" t="str">
        <f t="shared" si="21"/>
        <v>8</v>
      </c>
      <c r="AH16" s="195">
        <f t="shared" si="22"/>
        <v>1</v>
      </c>
      <c r="AJ16" s="195">
        <f t="shared" si="23"/>
      </c>
      <c r="AK16" s="195">
        <f t="shared" si="24"/>
      </c>
      <c r="AL16" s="195">
        <f t="shared" si="25"/>
      </c>
      <c r="AN16" s="195">
        <f t="shared" si="26"/>
        <v>8</v>
      </c>
      <c r="AP16" s="196">
        <f t="shared" si="27"/>
        <v>1</v>
      </c>
    </row>
    <row r="17" spans="1:42" ht="11.25">
      <c r="A17" s="209" t="s">
        <v>143</v>
      </c>
      <c r="B17" s="206" t="str">
        <f>REPT(F13,1)</f>
        <v>Nikolaj Nordfang</v>
      </c>
      <c r="C17" s="206" t="s">
        <v>29</v>
      </c>
      <c r="D17" s="206" t="str">
        <f>REPT(F14,1)</f>
        <v>Jan Borgen</v>
      </c>
      <c r="E17" s="143" t="s">
        <v>341</v>
      </c>
      <c r="F17" s="206" t="str">
        <f t="shared" si="0"/>
        <v>Nikolaj Nordfang</v>
      </c>
      <c r="G17" s="205"/>
      <c r="H17" s="206" t="str">
        <f t="shared" si="1"/>
        <v>Jan Borgen</v>
      </c>
      <c r="I17" s="195">
        <f t="shared" si="2"/>
        <v>15</v>
      </c>
      <c r="J17" s="195">
        <f t="shared" si="3"/>
        <v>3</v>
      </c>
      <c r="K17" s="195">
        <f t="shared" si="4"/>
        <v>8</v>
      </c>
      <c r="L17" s="195">
        <f t="shared" si="5"/>
        <v>13</v>
      </c>
      <c r="M17" s="195" t="e">
        <f t="shared" si="6"/>
        <v>#VALUE!</v>
      </c>
      <c r="N17" s="195" t="e">
        <f t="shared" si="7"/>
        <v>#VALUE!</v>
      </c>
      <c r="O17" s="195">
        <f t="shared" si="8"/>
        <v>5</v>
      </c>
      <c r="P17" s="195">
        <f t="shared" si="9"/>
        <v>10</v>
      </c>
      <c r="Q17" s="195" t="e">
        <f t="shared" si="9"/>
        <v>#VALUE!</v>
      </c>
      <c r="R17" s="195" t="e">
        <f t="shared" si="9"/>
        <v>#VALUE!</v>
      </c>
      <c r="S17" s="195">
        <f t="shared" si="10"/>
        <v>3</v>
      </c>
      <c r="T17" s="195" t="str">
        <f t="shared" si="11"/>
        <v>11</v>
      </c>
      <c r="U17" s="195" t="str">
        <f t="shared" si="12"/>
        <v>8 </v>
      </c>
      <c r="V17" s="195">
        <f t="shared" si="28"/>
        <v>1</v>
      </c>
      <c r="W17" s="196"/>
      <c r="X17" s="195" t="str">
        <f t="shared" si="14"/>
        <v>11</v>
      </c>
      <c r="Y17" s="195" t="str">
        <f t="shared" si="15"/>
        <v>7 </v>
      </c>
      <c r="Z17" s="195">
        <f t="shared" si="16"/>
        <v>1</v>
      </c>
      <c r="AA17" s="196"/>
      <c r="AB17" s="195" t="str">
        <f t="shared" si="17"/>
        <v>13</v>
      </c>
      <c r="AC17" s="195" t="str">
        <f t="shared" si="18"/>
        <v>11</v>
      </c>
      <c r="AD17" s="195">
        <f t="shared" si="19"/>
        <v>1</v>
      </c>
      <c r="AF17" s="195">
        <f t="shared" si="20"/>
      </c>
      <c r="AG17" s="195">
        <f t="shared" si="21"/>
      </c>
      <c r="AH17" s="195">
        <f t="shared" si="22"/>
      </c>
      <c r="AJ17" s="195">
        <f t="shared" si="23"/>
      </c>
      <c r="AK17" s="195">
        <f t="shared" si="24"/>
      </c>
      <c r="AL17" s="195">
        <f t="shared" si="25"/>
      </c>
      <c r="AN17" s="195">
        <f t="shared" si="26"/>
        <v>3</v>
      </c>
      <c r="AP17" s="196">
        <f t="shared" si="27"/>
        <v>1</v>
      </c>
    </row>
    <row r="18" spans="1:42" ht="11.25">
      <c r="A18" s="209" t="s">
        <v>144</v>
      </c>
      <c r="B18" s="206" t="str">
        <f>REPT(F15,1)</f>
        <v>Jørn Karlsen</v>
      </c>
      <c r="C18" s="206" t="s">
        <v>29</v>
      </c>
      <c r="D18" s="206" t="str">
        <f>REPT(F16,1)</f>
        <v>Anders Hørdum</v>
      </c>
      <c r="E18" s="143" t="s">
        <v>338</v>
      </c>
      <c r="F18" s="206" t="str">
        <f t="shared" si="0"/>
        <v>Anders Hørdum</v>
      </c>
      <c r="G18" s="205"/>
      <c r="H18" s="206" t="str">
        <f t="shared" si="1"/>
        <v>Jørn Karlsen</v>
      </c>
      <c r="I18" s="195">
        <f t="shared" si="2"/>
        <v>14</v>
      </c>
      <c r="J18" s="195">
        <f t="shared" si="3"/>
        <v>2</v>
      </c>
      <c r="K18" s="195">
        <f t="shared" si="4"/>
        <v>7</v>
      </c>
      <c r="L18" s="195">
        <f t="shared" si="5"/>
        <v>12</v>
      </c>
      <c r="M18" s="195" t="e">
        <f t="shared" si="6"/>
        <v>#VALUE!</v>
      </c>
      <c r="N18" s="195" t="e">
        <f t="shared" si="7"/>
        <v>#VALUE!</v>
      </c>
      <c r="O18" s="195">
        <f t="shared" si="8"/>
        <v>5</v>
      </c>
      <c r="P18" s="195">
        <f t="shared" si="9"/>
        <v>10</v>
      </c>
      <c r="Q18" s="195" t="e">
        <f t="shared" si="9"/>
        <v>#VALUE!</v>
      </c>
      <c r="R18" s="195" t="e">
        <f t="shared" si="9"/>
        <v>#VALUE!</v>
      </c>
      <c r="S18" s="195">
        <f t="shared" si="10"/>
        <v>3</v>
      </c>
      <c r="T18" s="195" t="str">
        <f t="shared" si="11"/>
        <v>9</v>
      </c>
      <c r="U18" s="195" t="str">
        <f t="shared" si="12"/>
        <v>11</v>
      </c>
      <c r="V18" s="195">
        <f t="shared" si="28"/>
        <v>5</v>
      </c>
      <c r="W18" s="196"/>
      <c r="X18" s="195" t="str">
        <f t="shared" si="14"/>
        <v>7</v>
      </c>
      <c r="Y18" s="195" t="str">
        <f t="shared" si="15"/>
        <v>11</v>
      </c>
      <c r="Z18" s="195">
        <f t="shared" si="16"/>
        <v>5</v>
      </c>
      <c r="AA18" s="196"/>
      <c r="AB18" s="195" t="str">
        <f t="shared" si="17"/>
        <v>9</v>
      </c>
      <c r="AC18" s="195" t="str">
        <f t="shared" si="18"/>
        <v>11</v>
      </c>
      <c r="AD18" s="195">
        <f t="shared" si="19"/>
        <v>5</v>
      </c>
      <c r="AF18" s="195">
        <f t="shared" si="20"/>
      </c>
      <c r="AG18" s="195">
        <f t="shared" si="21"/>
      </c>
      <c r="AH18" s="195">
        <f t="shared" si="22"/>
      </c>
      <c r="AJ18" s="195">
        <f t="shared" si="23"/>
      </c>
      <c r="AK18" s="195">
        <f t="shared" si="24"/>
      </c>
      <c r="AL18" s="195">
        <f t="shared" si="25"/>
      </c>
      <c r="AN18" s="195">
        <f t="shared" si="26"/>
        <v>15</v>
      </c>
      <c r="AP18" s="196">
        <f t="shared" si="27"/>
        <v>2</v>
      </c>
    </row>
    <row r="19" spans="1:42" ht="11.25">
      <c r="A19" s="209" t="s">
        <v>145</v>
      </c>
      <c r="B19" s="206" t="str">
        <f>REPT(F17,1)</f>
        <v>Nikolaj Nordfang</v>
      </c>
      <c r="C19" s="206" t="s">
        <v>29</v>
      </c>
      <c r="D19" s="206" t="str">
        <f>REPT(F18,1)</f>
        <v>Anders Hørdum</v>
      </c>
      <c r="E19" s="143" t="s">
        <v>345</v>
      </c>
      <c r="F19" s="206" t="str">
        <f t="shared" si="0"/>
        <v>Anders Hørdum</v>
      </c>
      <c r="G19" s="205"/>
      <c r="H19" s="206" t="str">
        <f t="shared" si="1"/>
        <v>Nikolaj Nordfang</v>
      </c>
      <c r="I19" s="195">
        <f t="shared" si="2"/>
        <v>19</v>
      </c>
      <c r="J19" s="195">
        <f t="shared" si="3"/>
        <v>2</v>
      </c>
      <c r="K19" s="195">
        <f t="shared" si="4"/>
        <v>8</v>
      </c>
      <c r="L19" s="195">
        <f t="shared" si="5"/>
        <v>12</v>
      </c>
      <c r="M19" s="195">
        <f t="shared" si="6"/>
        <v>17</v>
      </c>
      <c r="N19" s="195" t="e">
        <f t="shared" si="7"/>
        <v>#VALUE!</v>
      </c>
      <c r="O19" s="195">
        <f t="shared" si="8"/>
        <v>5</v>
      </c>
      <c r="P19" s="195">
        <f t="shared" si="9"/>
        <v>10</v>
      </c>
      <c r="Q19" s="195">
        <f t="shared" si="9"/>
        <v>15</v>
      </c>
      <c r="R19" s="195" t="e">
        <f t="shared" si="9"/>
        <v>#VALUE!</v>
      </c>
      <c r="S19" s="195">
        <f t="shared" si="10"/>
        <v>4</v>
      </c>
      <c r="T19" s="195" t="str">
        <f t="shared" si="11"/>
        <v>4</v>
      </c>
      <c r="U19" s="195" t="str">
        <f t="shared" si="12"/>
        <v>11</v>
      </c>
      <c r="V19" s="195">
        <f t="shared" si="28"/>
        <v>5</v>
      </c>
      <c r="W19" s="196"/>
      <c r="X19" s="195" t="str">
        <f t="shared" si="14"/>
        <v>11</v>
      </c>
      <c r="Y19" s="195" t="str">
        <f t="shared" si="15"/>
        <v>6 </v>
      </c>
      <c r="Z19" s="195">
        <f t="shared" si="16"/>
        <v>1</v>
      </c>
      <c r="AA19" s="196"/>
      <c r="AB19" s="195" t="str">
        <f t="shared" si="17"/>
        <v>6</v>
      </c>
      <c r="AC19" s="195" t="str">
        <f t="shared" si="18"/>
        <v>11</v>
      </c>
      <c r="AD19" s="195">
        <f t="shared" si="19"/>
        <v>5</v>
      </c>
      <c r="AF19" s="195" t="str">
        <f t="shared" si="20"/>
        <v>6</v>
      </c>
      <c r="AG19" s="195" t="str">
        <f t="shared" si="21"/>
        <v>11</v>
      </c>
      <c r="AH19" s="195">
        <f t="shared" si="22"/>
        <v>5</v>
      </c>
      <c r="AJ19" s="195">
        <f t="shared" si="23"/>
      </c>
      <c r="AK19" s="195">
        <f t="shared" si="24"/>
      </c>
      <c r="AL19" s="195">
        <f t="shared" si="25"/>
      </c>
      <c r="AN19" s="195">
        <f t="shared" si="26"/>
        <v>16</v>
      </c>
      <c r="AP19" s="196">
        <f t="shared" si="27"/>
        <v>2</v>
      </c>
    </row>
    <row r="20" spans="1:42" ht="11.25">
      <c r="A20" s="209" t="s">
        <v>146</v>
      </c>
      <c r="B20" s="206" t="str">
        <f>REPT(H17,1)</f>
        <v>Jan Borgen</v>
      </c>
      <c r="C20" s="206" t="s">
        <v>29</v>
      </c>
      <c r="D20" s="206" t="str">
        <f>REPT(H18,1)</f>
        <v>Jørn Karlsen</v>
      </c>
      <c r="E20" s="143" t="s">
        <v>359</v>
      </c>
      <c r="F20" s="206" t="str">
        <f t="shared" si="0"/>
        <v>Jan Borgen</v>
      </c>
      <c r="G20" s="205"/>
      <c r="H20" s="206" t="str">
        <f t="shared" si="1"/>
        <v>Jørn Karlsen</v>
      </c>
      <c r="I20" s="195">
        <f t="shared" si="2"/>
        <v>24</v>
      </c>
      <c r="J20" s="195">
        <f t="shared" si="3"/>
        <v>3</v>
      </c>
      <c r="K20" s="195">
        <f t="shared" si="4"/>
        <v>7</v>
      </c>
      <c r="L20" s="195">
        <f t="shared" si="5"/>
        <v>13</v>
      </c>
      <c r="M20" s="195">
        <f t="shared" si="6"/>
        <v>17</v>
      </c>
      <c r="N20" s="195">
        <f t="shared" si="7"/>
        <v>23</v>
      </c>
      <c r="O20" s="195">
        <f t="shared" si="8"/>
        <v>5</v>
      </c>
      <c r="P20" s="195">
        <f t="shared" si="9"/>
        <v>10</v>
      </c>
      <c r="Q20" s="195">
        <f t="shared" si="9"/>
        <v>15</v>
      </c>
      <c r="R20" s="195">
        <f t="shared" si="9"/>
        <v>20</v>
      </c>
      <c r="S20" s="195">
        <f t="shared" si="10"/>
        <v>5</v>
      </c>
      <c r="T20" s="195" t="str">
        <f t="shared" si="11"/>
        <v>11</v>
      </c>
      <c r="U20" s="195" t="str">
        <f t="shared" si="12"/>
        <v>6 </v>
      </c>
      <c r="V20" s="195">
        <f t="shared" si="28"/>
        <v>1</v>
      </c>
      <c r="W20" s="196"/>
      <c r="X20" s="195" t="str">
        <f t="shared" si="14"/>
        <v>8</v>
      </c>
      <c r="Y20" s="195" t="str">
        <f t="shared" si="15"/>
        <v>11</v>
      </c>
      <c r="Z20" s="195">
        <f t="shared" si="16"/>
        <v>5</v>
      </c>
      <c r="AA20" s="196"/>
      <c r="AB20" s="195" t="str">
        <f t="shared" si="17"/>
        <v>11</v>
      </c>
      <c r="AC20" s="195" t="str">
        <f t="shared" si="18"/>
        <v>9 </v>
      </c>
      <c r="AD20" s="195">
        <f t="shared" si="19"/>
        <v>1</v>
      </c>
      <c r="AF20" s="195" t="str">
        <f t="shared" si="20"/>
        <v>9</v>
      </c>
      <c r="AG20" s="195" t="str">
        <f t="shared" si="21"/>
        <v>11</v>
      </c>
      <c r="AH20" s="195">
        <f t="shared" si="22"/>
        <v>5</v>
      </c>
      <c r="AJ20" s="195" t="str">
        <f t="shared" si="23"/>
        <v>11</v>
      </c>
      <c r="AK20" s="195" t="str">
        <f t="shared" si="24"/>
        <v>5</v>
      </c>
      <c r="AL20" s="195">
        <f t="shared" si="25"/>
        <v>1</v>
      </c>
      <c r="AN20" s="195">
        <f t="shared" si="26"/>
        <v>13</v>
      </c>
      <c r="AP20" s="196">
        <f t="shared" si="27"/>
        <v>1</v>
      </c>
    </row>
    <row r="21" spans="1:42" ht="11.25">
      <c r="A21" s="209" t="s">
        <v>147</v>
      </c>
      <c r="B21" s="206" t="str">
        <f>REPT(H13,1)</f>
        <v>Thierry Bellier</v>
      </c>
      <c r="C21" s="206" t="s">
        <v>29</v>
      </c>
      <c r="D21" s="206" t="str">
        <f>REPT(H14,1)</f>
        <v>Adam Auken</v>
      </c>
      <c r="E21" s="143" t="s">
        <v>339</v>
      </c>
      <c r="F21" s="206" t="str">
        <f t="shared" si="0"/>
        <v>Thierry Bellier</v>
      </c>
      <c r="G21" s="205"/>
      <c r="H21" s="206" t="str">
        <f t="shared" si="1"/>
        <v>Adam Auken</v>
      </c>
      <c r="I21" s="195">
        <f t="shared" si="2"/>
        <v>14</v>
      </c>
      <c r="J21" s="195">
        <f t="shared" si="3"/>
        <v>3</v>
      </c>
      <c r="K21" s="195">
        <f t="shared" si="4"/>
        <v>8</v>
      </c>
      <c r="L21" s="195">
        <f t="shared" si="5"/>
        <v>13</v>
      </c>
      <c r="M21" s="195" t="e">
        <f t="shared" si="6"/>
        <v>#VALUE!</v>
      </c>
      <c r="N21" s="195" t="e">
        <f t="shared" si="7"/>
        <v>#VALUE!</v>
      </c>
      <c r="O21" s="195">
        <f t="shared" si="8"/>
        <v>5</v>
      </c>
      <c r="P21" s="195">
        <f t="shared" si="9"/>
        <v>10</v>
      </c>
      <c r="Q21" s="195" t="e">
        <f t="shared" si="9"/>
        <v>#VALUE!</v>
      </c>
      <c r="R21" s="195" t="e">
        <f t="shared" si="9"/>
        <v>#VALUE!</v>
      </c>
      <c r="S21" s="195">
        <f t="shared" si="10"/>
        <v>3</v>
      </c>
      <c r="T21" s="195" t="str">
        <f t="shared" si="11"/>
        <v>11</v>
      </c>
      <c r="U21" s="195" t="str">
        <f t="shared" si="12"/>
        <v>2 </v>
      </c>
      <c r="V21" s="195">
        <f t="shared" si="28"/>
        <v>1</v>
      </c>
      <c r="W21" s="196"/>
      <c r="X21" s="195" t="str">
        <f t="shared" si="14"/>
        <v>11</v>
      </c>
      <c r="Y21" s="195" t="str">
        <f t="shared" si="15"/>
        <v>9 </v>
      </c>
      <c r="Z21" s="195">
        <f t="shared" si="16"/>
        <v>1</v>
      </c>
      <c r="AA21" s="196"/>
      <c r="AB21" s="195" t="str">
        <f t="shared" si="17"/>
        <v>11</v>
      </c>
      <c r="AC21" s="195" t="str">
        <f t="shared" si="18"/>
        <v>5</v>
      </c>
      <c r="AD21" s="195">
        <f t="shared" si="19"/>
        <v>1</v>
      </c>
      <c r="AF21" s="195">
        <f t="shared" si="20"/>
      </c>
      <c r="AG21" s="195">
        <f t="shared" si="21"/>
      </c>
      <c r="AH21" s="195">
        <f t="shared" si="22"/>
      </c>
      <c r="AJ21" s="195">
        <f t="shared" si="23"/>
      </c>
      <c r="AK21" s="195">
        <f t="shared" si="24"/>
      </c>
      <c r="AL21" s="195">
        <f t="shared" si="25"/>
      </c>
      <c r="AN21" s="195">
        <f t="shared" si="26"/>
        <v>3</v>
      </c>
      <c r="AP21" s="196">
        <f t="shared" si="27"/>
        <v>1</v>
      </c>
    </row>
    <row r="22" spans="1:42" ht="11.25">
      <c r="A22" s="209" t="s">
        <v>148</v>
      </c>
      <c r="B22" s="206" t="str">
        <f>REPT(H15,1)</f>
        <v>Henrik Mølgaard</v>
      </c>
      <c r="C22" s="206" t="s">
        <v>29</v>
      </c>
      <c r="D22" s="206" t="str">
        <f>REPT(H16,1)</f>
        <v>Peter Koch</v>
      </c>
      <c r="E22" s="143" t="s">
        <v>344</v>
      </c>
      <c r="F22" s="206" t="str">
        <f t="shared" si="0"/>
        <v>Peter Koch</v>
      </c>
      <c r="G22" s="205"/>
      <c r="H22" s="206" t="str">
        <f t="shared" si="1"/>
        <v>Henrik Mølgaard</v>
      </c>
      <c r="I22" s="195">
        <f t="shared" si="2"/>
        <v>19</v>
      </c>
      <c r="J22" s="195">
        <f t="shared" si="3"/>
        <v>2</v>
      </c>
      <c r="K22" s="195">
        <f t="shared" si="4"/>
        <v>7</v>
      </c>
      <c r="L22" s="195">
        <f t="shared" si="5"/>
        <v>13</v>
      </c>
      <c r="M22" s="195">
        <f t="shared" si="6"/>
        <v>17</v>
      </c>
      <c r="N22" s="195" t="e">
        <f t="shared" si="7"/>
        <v>#VALUE!</v>
      </c>
      <c r="O22" s="195">
        <f t="shared" si="8"/>
        <v>5</v>
      </c>
      <c r="P22" s="195">
        <f t="shared" si="9"/>
        <v>10</v>
      </c>
      <c r="Q22" s="195">
        <f t="shared" si="9"/>
        <v>15</v>
      </c>
      <c r="R22" s="195" t="e">
        <f t="shared" si="9"/>
        <v>#VALUE!</v>
      </c>
      <c r="S22" s="195">
        <f t="shared" si="10"/>
        <v>4</v>
      </c>
      <c r="T22" s="195" t="str">
        <f t="shared" si="11"/>
        <v>8</v>
      </c>
      <c r="U22" s="195" t="str">
        <f t="shared" si="12"/>
        <v>11</v>
      </c>
      <c r="V22" s="195">
        <f t="shared" si="28"/>
        <v>5</v>
      </c>
      <c r="W22" s="196"/>
      <c r="X22" s="195" t="str">
        <f t="shared" si="14"/>
        <v>9</v>
      </c>
      <c r="Y22" s="195" t="str">
        <f t="shared" si="15"/>
        <v>11</v>
      </c>
      <c r="Z22" s="195">
        <f t="shared" si="16"/>
        <v>5</v>
      </c>
      <c r="AA22" s="196"/>
      <c r="AB22" s="195" t="str">
        <f t="shared" si="17"/>
        <v>11</v>
      </c>
      <c r="AC22" s="195" t="str">
        <f t="shared" si="18"/>
        <v>7 </v>
      </c>
      <c r="AD22" s="195">
        <f t="shared" si="19"/>
        <v>1</v>
      </c>
      <c r="AF22" s="195" t="str">
        <f t="shared" si="20"/>
        <v>6</v>
      </c>
      <c r="AG22" s="195" t="str">
        <f t="shared" si="21"/>
        <v>11</v>
      </c>
      <c r="AH22" s="195">
        <f t="shared" si="22"/>
        <v>5</v>
      </c>
      <c r="AJ22" s="195">
        <f t="shared" si="23"/>
      </c>
      <c r="AK22" s="195">
        <f t="shared" si="24"/>
      </c>
      <c r="AL22" s="195">
        <f t="shared" si="25"/>
      </c>
      <c r="AN22" s="195">
        <f t="shared" si="26"/>
        <v>16</v>
      </c>
      <c r="AP22" s="196">
        <f t="shared" si="27"/>
        <v>2</v>
      </c>
    </row>
    <row r="23" spans="1:42" ht="11.25">
      <c r="A23" s="209" t="s">
        <v>149</v>
      </c>
      <c r="B23" s="206" t="str">
        <f>REPT(F21,1)</f>
        <v>Thierry Bellier</v>
      </c>
      <c r="C23" s="206" t="s">
        <v>29</v>
      </c>
      <c r="D23" s="206" t="str">
        <f>REPT(F22,1)</f>
        <v>Peter Koch</v>
      </c>
      <c r="E23" s="143" t="s">
        <v>356</v>
      </c>
      <c r="F23" s="206" t="str">
        <f t="shared" si="0"/>
        <v>Peter Koch</v>
      </c>
      <c r="G23" s="205"/>
      <c r="H23" s="206" t="str">
        <f t="shared" si="1"/>
        <v>Thierry Bellier</v>
      </c>
      <c r="I23" s="195">
        <f t="shared" si="2"/>
        <v>24</v>
      </c>
      <c r="J23" s="195">
        <f t="shared" si="3"/>
        <v>3</v>
      </c>
      <c r="K23" s="195">
        <f t="shared" si="4"/>
        <v>7</v>
      </c>
      <c r="L23" s="195">
        <f t="shared" si="5"/>
        <v>13</v>
      </c>
      <c r="M23" s="195">
        <f t="shared" si="6"/>
        <v>17</v>
      </c>
      <c r="N23" s="195">
        <f t="shared" si="7"/>
        <v>22</v>
      </c>
      <c r="O23" s="195">
        <f t="shared" si="8"/>
        <v>5</v>
      </c>
      <c r="P23" s="195">
        <f t="shared" si="9"/>
        <v>10</v>
      </c>
      <c r="Q23" s="195">
        <f t="shared" si="9"/>
        <v>15</v>
      </c>
      <c r="R23" s="195">
        <f t="shared" si="9"/>
        <v>20</v>
      </c>
      <c r="S23" s="195">
        <f t="shared" si="10"/>
        <v>5</v>
      </c>
      <c r="T23" s="195" t="str">
        <f t="shared" si="11"/>
        <v>11</v>
      </c>
      <c r="U23" s="195" t="str">
        <f t="shared" si="12"/>
        <v>7 </v>
      </c>
      <c r="V23" s="195">
        <f t="shared" si="28"/>
        <v>1</v>
      </c>
      <c r="W23" s="196"/>
      <c r="X23" s="195" t="str">
        <f t="shared" si="14"/>
        <v>6</v>
      </c>
      <c r="Y23" s="195" t="str">
        <f t="shared" si="15"/>
        <v>11</v>
      </c>
      <c r="Z23" s="195">
        <f t="shared" si="16"/>
        <v>5</v>
      </c>
      <c r="AA23" s="196"/>
      <c r="AB23" s="195" t="str">
        <f t="shared" si="17"/>
        <v>11</v>
      </c>
      <c r="AC23" s="195" t="str">
        <f t="shared" si="18"/>
        <v>8 </v>
      </c>
      <c r="AD23" s="195">
        <f t="shared" si="19"/>
        <v>1</v>
      </c>
      <c r="AF23" s="195" t="str">
        <f t="shared" si="20"/>
        <v>8</v>
      </c>
      <c r="AG23" s="195" t="str">
        <f t="shared" si="21"/>
        <v>11</v>
      </c>
      <c r="AH23" s="195">
        <f t="shared" si="22"/>
        <v>5</v>
      </c>
      <c r="AJ23" s="195" t="str">
        <f t="shared" si="23"/>
        <v>5</v>
      </c>
      <c r="AK23" s="195" t="str">
        <f t="shared" si="24"/>
        <v>11</v>
      </c>
      <c r="AL23" s="195">
        <f t="shared" si="25"/>
        <v>5</v>
      </c>
      <c r="AN23" s="195">
        <f t="shared" si="26"/>
        <v>17</v>
      </c>
      <c r="AP23" s="196">
        <f t="shared" si="27"/>
        <v>2</v>
      </c>
    </row>
    <row r="24" spans="1:42" ht="11.25">
      <c r="A24" s="209" t="s">
        <v>150</v>
      </c>
      <c r="B24" s="206" t="str">
        <f>REPT(H21,1)</f>
        <v>Adam Auken</v>
      </c>
      <c r="C24" s="206" t="s">
        <v>29</v>
      </c>
      <c r="D24" s="206" t="str">
        <f>REPT(H22,1)</f>
        <v>Henrik Mølgaard</v>
      </c>
      <c r="E24" s="143" t="s">
        <v>361</v>
      </c>
      <c r="F24" s="206" t="str">
        <f t="shared" si="0"/>
        <v>Henrik Mølgaard</v>
      </c>
      <c r="G24" s="205"/>
      <c r="H24" s="206" t="str">
        <f t="shared" si="1"/>
        <v>Adam Auken</v>
      </c>
      <c r="I24" s="195">
        <f t="shared" si="2"/>
        <v>14</v>
      </c>
      <c r="J24" s="195">
        <f t="shared" si="3"/>
        <v>2</v>
      </c>
      <c r="K24" s="195">
        <f t="shared" si="4"/>
        <v>7</v>
      </c>
      <c r="L24" s="195">
        <f t="shared" si="5"/>
        <v>12</v>
      </c>
      <c r="M24" s="195" t="e">
        <f t="shared" si="6"/>
        <v>#VALUE!</v>
      </c>
      <c r="N24" s="195" t="e">
        <f t="shared" si="7"/>
        <v>#VALUE!</v>
      </c>
      <c r="O24" s="195">
        <f t="shared" si="8"/>
        <v>5</v>
      </c>
      <c r="P24" s="195">
        <f t="shared" si="9"/>
        <v>10</v>
      </c>
      <c r="Q24" s="195" t="e">
        <f t="shared" si="9"/>
        <v>#VALUE!</v>
      </c>
      <c r="R24" s="195" t="e">
        <f t="shared" si="9"/>
        <v>#VALUE!</v>
      </c>
      <c r="S24" s="195">
        <f t="shared" si="10"/>
        <v>3</v>
      </c>
      <c r="T24" s="195" t="str">
        <f t="shared" si="11"/>
        <v>6</v>
      </c>
      <c r="U24" s="195" t="str">
        <f t="shared" si="12"/>
        <v>11</v>
      </c>
      <c r="V24" s="195">
        <f t="shared" si="28"/>
        <v>5</v>
      </c>
      <c r="W24" s="196"/>
      <c r="X24" s="195" t="str">
        <f t="shared" si="14"/>
        <v>7</v>
      </c>
      <c r="Y24" s="195" t="str">
        <f t="shared" si="15"/>
        <v>11</v>
      </c>
      <c r="Z24" s="195">
        <f t="shared" si="16"/>
        <v>5</v>
      </c>
      <c r="AA24" s="196"/>
      <c r="AB24" s="195" t="str">
        <f t="shared" si="17"/>
        <v>4</v>
      </c>
      <c r="AC24" s="195" t="str">
        <f t="shared" si="18"/>
        <v>11</v>
      </c>
      <c r="AD24" s="195">
        <f t="shared" si="19"/>
        <v>5</v>
      </c>
      <c r="AF24" s="195">
        <f t="shared" si="20"/>
      </c>
      <c r="AG24" s="195">
        <f t="shared" si="21"/>
      </c>
      <c r="AH24" s="195">
        <f t="shared" si="22"/>
      </c>
      <c r="AJ24" s="195">
        <f t="shared" si="23"/>
      </c>
      <c r="AK24" s="195">
        <f t="shared" si="24"/>
      </c>
      <c r="AL24" s="195">
        <f t="shared" si="25"/>
      </c>
      <c r="AN24" s="195">
        <f t="shared" si="26"/>
        <v>15</v>
      </c>
      <c r="AP24" s="196">
        <f t="shared" si="27"/>
        <v>2</v>
      </c>
    </row>
    <row r="25" spans="1:42" ht="11.25">
      <c r="A25" s="209" t="s">
        <v>151</v>
      </c>
      <c r="B25" s="206" t="str">
        <f>REPT(H5,1)</f>
        <v>Bye</v>
      </c>
      <c r="C25" s="206" t="s">
        <v>29</v>
      </c>
      <c r="D25" s="206" t="str">
        <f>REPT(H6,1)</f>
        <v>Bye</v>
      </c>
      <c r="E25" s="143" t="s">
        <v>32</v>
      </c>
      <c r="F25" s="206" t="e">
        <f t="shared" si="0"/>
        <v>#REF!</v>
      </c>
      <c r="G25" s="205"/>
      <c r="H25" s="206" t="e">
        <f t="shared" si="1"/>
        <v>#REF!</v>
      </c>
      <c r="I25" s="195">
        <f t="shared" si="2"/>
        <v>18</v>
      </c>
      <c r="J25" s="195">
        <f t="shared" si="3"/>
        <v>8</v>
      </c>
      <c r="K25" s="195" t="e">
        <f t="shared" si="4"/>
        <v>#VALUE!</v>
      </c>
      <c r="L25" s="195" t="e">
        <f t="shared" si="5"/>
        <v>#VALUE!</v>
      </c>
      <c r="M25" s="195" t="e">
        <f t="shared" si="6"/>
        <v>#VALUE!</v>
      </c>
      <c r="N25" s="195" t="e">
        <f t="shared" si="7"/>
        <v>#VALUE!</v>
      </c>
      <c r="O25" s="195">
        <f t="shared" si="8"/>
        <v>5</v>
      </c>
      <c r="P25" s="195">
        <f t="shared" si="9"/>
        <v>7</v>
      </c>
      <c r="Q25" s="195">
        <f t="shared" si="9"/>
        <v>9</v>
      </c>
      <c r="R25" s="195">
        <f t="shared" si="9"/>
        <v>13</v>
      </c>
      <c r="S25" s="195">
        <f t="shared" si="10"/>
        <v>1</v>
      </c>
      <c r="T25" s="195" t="str">
        <f t="shared" si="11"/>
        <v>Bane ? </v>
      </c>
      <c r="U25" s="195" t="str">
        <f t="shared" si="12"/>
        <v> K</v>
      </c>
      <c r="V25" s="195" t="e">
        <f t="shared" si="28"/>
        <v>#VALUE!</v>
      </c>
      <c r="W25" s="196"/>
      <c r="X25" s="195" t="e">
        <f t="shared" si="14"/>
        <v>#VALUE!</v>
      </c>
      <c r="Y25" s="195" t="e">
        <f t="shared" si="15"/>
        <v>#VALUE!</v>
      </c>
      <c r="Z25" s="195" t="e">
        <f t="shared" si="16"/>
        <v>#VALUE!</v>
      </c>
      <c r="AA25" s="196"/>
      <c r="AB25" s="195" t="e">
        <f t="shared" si="17"/>
        <v>#VALUE!</v>
      </c>
      <c r="AC25" s="195" t="e">
        <f t="shared" si="18"/>
        <v>#VALUE!</v>
      </c>
      <c r="AD25" s="195" t="e">
        <f t="shared" si="19"/>
        <v>#VALUE!</v>
      </c>
      <c r="AF25" s="195" t="e">
        <f t="shared" si="20"/>
        <v>#VALUE!</v>
      </c>
      <c r="AG25" s="195" t="e">
        <f t="shared" si="21"/>
        <v>#VALUE!</v>
      </c>
      <c r="AH25" s="195" t="e">
        <f t="shared" si="22"/>
        <v>#VALUE!</v>
      </c>
      <c r="AJ25" s="195">
        <f t="shared" si="23"/>
      </c>
      <c r="AK25" s="195">
        <f t="shared" si="24"/>
      </c>
      <c r="AL25" s="195">
        <f t="shared" si="25"/>
      </c>
      <c r="AN25" s="195" t="e">
        <f t="shared" si="26"/>
        <v>#VALUE!</v>
      </c>
      <c r="AP25" s="196" t="e">
        <f t="shared" si="27"/>
        <v>#VALUE!</v>
      </c>
    </row>
    <row r="26" spans="1:42" ht="11.25">
      <c r="A26" s="209" t="s">
        <v>152</v>
      </c>
      <c r="B26" s="206" t="str">
        <f>REPT(H7,1)</f>
        <v>Bye</v>
      </c>
      <c r="C26" s="206" t="s">
        <v>29</v>
      </c>
      <c r="D26" s="206" t="str">
        <f>REPT(H8,1)</f>
        <v>Bye</v>
      </c>
      <c r="E26" s="143" t="s">
        <v>32</v>
      </c>
      <c r="F26" s="206" t="e">
        <f t="shared" si="0"/>
        <v>#REF!</v>
      </c>
      <c r="G26" s="205"/>
      <c r="H26" s="206" t="e">
        <f t="shared" si="1"/>
        <v>#REF!</v>
      </c>
      <c r="I26" s="195">
        <f t="shared" si="2"/>
        <v>18</v>
      </c>
      <c r="J26" s="195">
        <f t="shared" si="3"/>
        <v>8</v>
      </c>
      <c r="K26" s="195" t="e">
        <f t="shared" si="4"/>
        <v>#VALUE!</v>
      </c>
      <c r="L26" s="195" t="e">
        <f t="shared" si="5"/>
        <v>#VALUE!</v>
      </c>
      <c r="M26" s="195" t="e">
        <f t="shared" si="6"/>
        <v>#VALUE!</v>
      </c>
      <c r="N26" s="195" t="e">
        <f t="shared" si="7"/>
        <v>#VALUE!</v>
      </c>
      <c r="O26" s="195">
        <f t="shared" si="8"/>
        <v>5</v>
      </c>
      <c r="P26" s="195">
        <f t="shared" si="9"/>
        <v>7</v>
      </c>
      <c r="Q26" s="195">
        <f t="shared" si="9"/>
        <v>9</v>
      </c>
      <c r="R26" s="195">
        <f t="shared" si="9"/>
        <v>13</v>
      </c>
      <c r="S26" s="195">
        <f t="shared" si="10"/>
        <v>1</v>
      </c>
      <c r="T26" s="195" t="str">
        <f t="shared" si="11"/>
        <v>Bane ? </v>
      </c>
      <c r="U26" s="195" t="str">
        <f t="shared" si="12"/>
        <v> K</v>
      </c>
      <c r="V26" s="195" t="e">
        <f t="shared" si="28"/>
        <v>#VALUE!</v>
      </c>
      <c r="W26" s="196"/>
      <c r="X26" s="195" t="e">
        <f t="shared" si="14"/>
        <v>#VALUE!</v>
      </c>
      <c r="Y26" s="195" t="e">
        <f t="shared" si="15"/>
        <v>#VALUE!</v>
      </c>
      <c r="Z26" s="195" t="e">
        <f t="shared" si="16"/>
        <v>#VALUE!</v>
      </c>
      <c r="AA26" s="196"/>
      <c r="AB26" s="195" t="e">
        <f t="shared" si="17"/>
        <v>#VALUE!</v>
      </c>
      <c r="AC26" s="195" t="e">
        <f t="shared" si="18"/>
        <v>#VALUE!</v>
      </c>
      <c r="AD26" s="195" t="e">
        <f t="shared" si="19"/>
        <v>#VALUE!</v>
      </c>
      <c r="AF26" s="195" t="e">
        <f t="shared" si="20"/>
        <v>#VALUE!</v>
      </c>
      <c r="AG26" s="195" t="e">
        <f t="shared" si="21"/>
        <v>#VALUE!</v>
      </c>
      <c r="AH26" s="195" t="e">
        <f t="shared" si="22"/>
        <v>#VALUE!</v>
      </c>
      <c r="AJ26" s="195">
        <f t="shared" si="23"/>
      </c>
      <c r="AK26" s="195">
        <f t="shared" si="24"/>
      </c>
      <c r="AL26" s="195">
        <f t="shared" si="25"/>
      </c>
      <c r="AN26" s="195" t="e">
        <f t="shared" si="26"/>
        <v>#VALUE!</v>
      </c>
      <c r="AP26" s="196" t="e">
        <f t="shared" si="27"/>
        <v>#VALUE!</v>
      </c>
    </row>
    <row r="27" spans="1:42" ht="11.25">
      <c r="A27" s="209" t="s">
        <v>153</v>
      </c>
      <c r="B27" s="206" t="str">
        <f>REPT(H9,1)</f>
        <v>Bye</v>
      </c>
      <c r="C27" s="206" t="s">
        <v>29</v>
      </c>
      <c r="D27" s="206" t="str">
        <f>REPT(H10,1)</f>
        <v>Bye</v>
      </c>
      <c r="E27" s="143" t="s">
        <v>32</v>
      </c>
      <c r="F27" s="206" t="e">
        <f t="shared" si="0"/>
        <v>#REF!</v>
      </c>
      <c r="G27" s="205"/>
      <c r="H27" s="206" t="e">
        <f t="shared" si="1"/>
        <v>#REF!</v>
      </c>
      <c r="I27" s="195">
        <f t="shared" si="2"/>
        <v>18</v>
      </c>
      <c r="J27" s="195">
        <f t="shared" si="3"/>
        <v>8</v>
      </c>
      <c r="K27" s="195" t="e">
        <f t="shared" si="4"/>
        <v>#VALUE!</v>
      </c>
      <c r="L27" s="195" t="e">
        <f t="shared" si="5"/>
        <v>#VALUE!</v>
      </c>
      <c r="M27" s="195" t="e">
        <f t="shared" si="6"/>
        <v>#VALUE!</v>
      </c>
      <c r="N27" s="195" t="e">
        <f t="shared" si="7"/>
        <v>#VALUE!</v>
      </c>
      <c r="O27" s="195">
        <f t="shared" si="8"/>
        <v>5</v>
      </c>
      <c r="P27" s="195">
        <f t="shared" si="9"/>
        <v>7</v>
      </c>
      <c r="Q27" s="195">
        <f t="shared" si="9"/>
        <v>9</v>
      </c>
      <c r="R27" s="195">
        <f t="shared" si="9"/>
        <v>13</v>
      </c>
      <c r="S27" s="195">
        <f t="shared" si="10"/>
        <v>1</v>
      </c>
      <c r="T27" s="195" t="str">
        <f t="shared" si="11"/>
        <v>Bane ? </v>
      </c>
      <c r="U27" s="195" t="str">
        <f t="shared" si="12"/>
        <v> K</v>
      </c>
      <c r="V27" s="195" t="e">
        <f t="shared" si="28"/>
        <v>#VALUE!</v>
      </c>
      <c r="W27" s="196"/>
      <c r="X27" s="195" t="e">
        <f t="shared" si="14"/>
        <v>#VALUE!</v>
      </c>
      <c r="Y27" s="195" t="e">
        <f t="shared" si="15"/>
        <v>#VALUE!</v>
      </c>
      <c r="Z27" s="195" t="e">
        <f t="shared" si="16"/>
        <v>#VALUE!</v>
      </c>
      <c r="AA27" s="196"/>
      <c r="AB27" s="195" t="e">
        <f t="shared" si="17"/>
        <v>#VALUE!</v>
      </c>
      <c r="AC27" s="195" t="e">
        <f t="shared" si="18"/>
        <v>#VALUE!</v>
      </c>
      <c r="AD27" s="195" t="e">
        <f t="shared" si="19"/>
        <v>#VALUE!</v>
      </c>
      <c r="AF27" s="195" t="e">
        <f t="shared" si="20"/>
        <v>#VALUE!</v>
      </c>
      <c r="AG27" s="195" t="e">
        <f t="shared" si="21"/>
        <v>#VALUE!</v>
      </c>
      <c r="AH27" s="195" t="e">
        <f t="shared" si="22"/>
        <v>#VALUE!</v>
      </c>
      <c r="AJ27" s="195">
        <f t="shared" si="23"/>
      </c>
      <c r="AK27" s="195">
        <f t="shared" si="24"/>
      </c>
      <c r="AL27" s="195">
        <f t="shared" si="25"/>
      </c>
      <c r="AN27" s="195" t="e">
        <f t="shared" si="26"/>
        <v>#VALUE!</v>
      </c>
      <c r="AP27" s="196" t="e">
        <f t="shared" si="27"/>
        <v>#VALUE!</v>
      </c>
    </row>
    <row r="28" spans="1:42" ht="11.25">
      <c r="A28" s="209" t="s">
        <v>154</v>
      </c>
      <c r="B28" s="206" t="str">
        <f>REPT(H11,1)</f>
        <v>Bye</v>
      </c>
      <c r="C28" s="206" t="s">
        <v>29</v>
      </c>
      <c r="D28" s="206" t="str">
        <f>REPT(H12,1)</f>
        <v>Bye</v>
      </c>
      <c r="E28" s="143" t="s">
        <v>32</v>
      </c>
      <c r="F28" s="206" t="e">
        <f t="shared" si="0"/>
        <v>#REF!</v>
      </c>
      <c r="G28" s="205"/>
      <c r="H28" s="206" t="e">
        <f t="shared" si="1"/>
        <v>#REF!</v>
      </c>
      <c r="I28" s="195">
        <f t="shared" si="2"/>
        <v>18</v>
      </c>
      <c r="J28" s="195">
        <f t="shared" si="3"/>
        <v>8</v>
      </c>
      <c r="K28" s="195" t="e">
        <f t="shared" si="4"/>
        <v>#VALUE!</v>
      </c>
      <c r="L28" s="195" t="e">
        <f t="shared" si="5"/>
        <v>#VALUE!</v>
      </c>
      <c r="M28" s="195" t="e">
        <f t="shared" si="6"/>
        <v>#VALUE!</v>
      </c>
      <c r="N28" s="195" t="e">
        <f t="shared" si="7"/>
        <v>#VALUE!</v>
      </c>
      <c r="O28" s="195">
        <f t="shared" si="8"/>
        <v>5</v>
      </c>
      <c r="P28" s="195">
        <f t="shared" si="9"/>
        <v>7</v>
      </c>
      <c r="Q28" s="195">
        <f t="shared" si="9"/>
        <v>9</v>
      </c>
      <c r="R28" s="195">
        <f t="shared" si="9"/>
        <v>13</v>
      </c>
      <c r="S28" s="195">
        <f t="shared" si="10"/>
        <v>1</v>
      </c>
      <c r="T28" s="195" t="str">
        <f t="shared" si="11"/>
        <v>Bane ? </v>
      </c>
      <c r="U28" s="195" t="str">
        <f t="shared" si="12"/>
        <v> K</v>
      </c>
      <c r="V28" s="195" t="e">
        <f t="shared" si="28"/>
        <v>#VALUE!</v>
      </c>
      <c r="W28" s="196"/>
      <c r="X28" s="195" t="e">
        <f t="shared" si="14"/>
        <v>#VALUE!</v>
      </c>
      <c r="Y28" s="195" t="e">
        <f t="shared" si="15"/>
        <v>#VALUE!</v>
      </c>
      <c r="Z28" s="195" t="e">
        <f t="shared" si="16"/>
        <v>#VALUE!</v>
      </c>
      <c r="AA28" s="196"/>
      <c r="AB28" s="195" t="e">
        <f t="shared" si="17"/>
        <v>#VALUE!</v>
      </c>
      <c r="AC28" s="195" t="e">
        <f t="shared" si="18"/>
        <v>#VALUE!</v>
      </c>
      <c r="AD28" s="195" t="e">
        <f t="shared" si="19"/>
        <v>#VALUE!</v>
      </c>
      <c r="AF28" s="195" t="e">
        <f t="shared" si="20"/>
        <v>#VALUE!</v>
      </c>
      <c r="AG28" s="195" t="e">
        <f t="shared" si="21"/>
        <v>#VALUE!</v>
      </c>
      <c r="AH28" s="195" t="e">
        <f t="shared" si="22"/>
        <v>#VALUE!</v>
      </c>
      <c r="AJ28" s="195">
        <f t="shared" si="23"/>
      </c>
      <c r="AK28" s="195">
        <f t="shared" si="24"/>
      </c>
      <c r="AL28" s="195">
        <f t="shared" si="25"/>
      </c>
      <c r="AN28" s="195" t="e">
        <f t="shared" si="26"/>
        <v>#VALUE!</v>
      </c>
      <c r="AP28" s="196" t="e">
        <f t="shared" si="27"/>
        <v>#VALUE!</v>
      </c>
    </row>
    <row r="29" spans="1:42" ht="11.25">
      <c r="A29" s="209" t="s">
        <v>155</v>
      </c>
      <c r="B29" s="206" t="e">
        <f>REPT(F25,1)</f>
        <v>#REF!</v>
      </c>
      <c r="C29" s="206" t="s">
        <v>29</v>
      </c>
      <c r="D29" s="206" t="e">
        <f>REPT(F26,1)</f>
        <v>#REF!</v>
      </c>
      <c r="E29" s="143" t="s">
        <v>32</v>
      </c>
      <c r="F29" s="206" t="e">
        <f t="shared" si="0"/>
        <v>#REF!</v>
      </c>
      <c r="G29" s="205"/>
      <c r="H29" s="206" t="e">
        <f t="shared" si="1"/>
        <v>#REF!</v>
      </c>
      <c r="I29" s="195">
        <f t="shared" si="2"/>
        <v>18</v>
      </c>
      <c r="J29" s="195">
        <f t="shared" si="3"/>
        <v>8</v>
      </c>
      <c r="K29" s="195" t="e">
        <f t="shared" si="4"/>
        <v>#VALUE!</v>
      </c>
      <c r="L29" s="195" t="e">
        <f t="shared" si="5"/>
        <v>#VALUE!</v>
      </c>
      <c r="M29" s="195" t="e">
        <f t="shared" si="6"/>
        <v>#VALUE!</v>
      </c>
      <c r="N29" s="195" t="e">
        <f t="shared" si="7"/>
        <v>#VALUE!</v>
      </c>
      <c r="O29" s="195">
        <f t="shared" si="8"/>
        <v>5</v>
      </c>
      <c r="P29" s="195">
        <f t="shared" si="9"/>
        <v>7</v>
      </c>
      <c r="Q29" s="195">
        <f t="shared" si="9"/>
        <v>9</v>
      </c>
      <c r="R29" s="195">
        <f t="shared" si="9"/>
        <v>13</v>
      </c>
      <c r="S29" s="195">
        <f t="shared" si="10"/>
        <v>1</v>
      </c>
      <c r="T29" s="195" t="str">
        <f t="shared" si="11"/>
        <v>Bane ? </v>
      </c>
      <c r="U29" s="195" t="str">
        <f t="shared" si="12"/>
        <v> K</v>
      </c>
      <c r="V29" s="195" t="e">
        <f t="shared" si="28"/>
        <v>#VALUE!</v>
      </c>
      <c r="W29" s="196"/>
      <c r="X29" s="195" t="e">
        <f t="shared" si="14"/>
        <v>#VALUE!</v>
      </c>
      <c r="Y29" s="195" t="e">
        <f t="shared" si="15"/>
        <v>#VALUE!</v>
      </c>
      <c r="Z29" s="195" t="e">
        <f t="shared" si="16"/>
        <v>#VALUE!</v>
      </c>
      <c r="AA29" s="196"/>
      <c r="AB29" s="195" t="e">
        <f t="shared" si="17"/>
        <v>#VALUE!</v>
      </c>
      <c r="AC29" s="195" t="e">
        <f t="shared" si="18"/>
        <v>#VALUE!</v>
      </c>
      <c r="AD29" s="195" t="e">
        <f t="shared" si="19"/>
        <v>#VALUE!</v>
      </c>
      <c r="AF29" s="195" t="e">
        <f t="shared" si="20"/>
        <v>#VALUE!</v>
      </c>
      <c r="AG29" s="195" t="e">
        <f t="shared" si="21"/>
        <v>#VALUE!</v>
      </c>
      <c r="AH29" s="195" t="e">
        <f t="shared" si="22"/>
        <v>#VALUE!</v>
      </c>
      <c r="AJ29" s="195">
        <f t="shared" si="23"/>
      </c>
      <c r="AK29" s="195">
        <f t="shared" si="24"/>
      </c>
      <c r="AL29" s="195">
        <f t="shared" si="25"/>
      </c>
      <c r="AN29" s="195" t="e">
        <f t="shared" si="26"/>
        <v>#VALUE!</v>
      </c>
      <c r="AP29" s="196" t="e">
        <f t="shared" si="27"/>
        <v>#VALUE!</v>
      </c>
    </row>
    <row r="30" spans="1:42" ht="11.25">
      <c r="A30" s="209" t="s">
        <v>156</v>
      </c>
      <c r="B30" s="206" t="e">
        <f>REPT(F27,1)</f>
        <v>#REF!</v>
      </c>
      <c r="C30" s="206" t="s">
        <v>29</v>
      </c>
      <c r="D30" s="206" t="e">
        <f>REPT(F28,1)</f>
        <v>#REF!</v>
      </c>
      <c r="E30" s="143" t="s">
        <v>32</v>
      </c>
      <c r="F30" s="206" t="e">
        <f t="shared" si="0"/>
        <v>#REF!</v>
      </c>
      <c r="G30" s="205"/>
      <c r="H30" s="206" t="e">
        <f t="shared" si="1"/>
        <v>#REF!</v>
      </c>
      <c r="I30" s="195">
        <f t="shared" si="2"/>
        <v>18</v>
      </c>
      <c r="J30" s="195">
        <f t="shared" si="3"/>
        <v>8</v>
      </c>
      <c r="K30" s="195" t="e">
        <f t="shared" si="4"/>
        <v>#VALUE!</v>
      </c>
      <c r="L30" s="195" t="e">
        <f t="shared" si="5"/>
        <v>#VALUE!</v>
      </c>
      <c r="M30" s="195" t="e">
        <f t="shared" si="6"/>
        <v>#VALUE!</v>
      </c>
      <c r="N30" s="195" t="e">
        <f t="shared" si="7"/>
        <v>#VALUE!</v>
      </c>
      <c r="O30" s="195">
        <f t="shared" si="8"/>
        <v>5</v>
      </c>
      <c r="P30" s="195">
        <f t="shared" si="9"/>
        <v>7</v>
      </c>
      <c r="Q30" s="195">
        <f t="shared" si="9"/>
        <v>9</v>
      </c>
      <c r="R30" s="195">
        <f t="shared" si="9"/>
        <v>13</v>
      </c>
      <c r="S30" s="195">
        <f t="shared" si="10"/>
        <v>1</v>
      </c>
      <c r="T30" s="195" t="str">
        <f t="shared" si="11"/>
        <v>Bane ? </v>
      </c>
      <c r="U30" s="195" t="str">
        <f t="shared" si="12"/>
        <v> K</v>
      </c>
      <c r="V30" s="195" t="e">
        <f t="shared" si="28"/>
        <v>#VALUE!</v>
      </c>
      <c r="W30" s="196"/>
      <c r="X30" s="195" t="e">
        <f t="shared" si="14"/>
        <v>#VALUE!</v>
      </c>
      <c r="Y30" s="195" t="e">
        <f t="shared" si="15"/>
        <v>#VALUE!</v>
      </c>
      <c r="Z30" s="195" t="e">
        <f t="shared" si="16"/>
        <v>#VALUE!</v>
      </c>
      <c r="AA30" s="196"/>
      <c r="AB30" s="195" t="e">
        <f t="shared" si="17"/>
        <v>#VALUE!</v>
      </c>
      <c r="AC30" s="195" t="e">
        <f t="shared" si="18"/>
        <v>#VALUE!</v>
      </c>
      <c r="AD30" s="195" t="e">
        <f t="shared" si="19"/>
        <v>#VALUE!</v>
      </c>
      <c r="AF30" s="195" t="e">
        <f t="shared" si="20"/>
        <v>#VALUE!</v>
      </c>
      <c r="AG30" s="195" t="e">
        <f t="shared" si="21"/>
        <v>#VALUE!</v>
      </c>
      <c r="AH30" s="195" t="e">
        <f t="shared" si="22"/>
        <v>#VALUE!</v>
      </c>
      <c r="AJ30" s="195">
        <f t="shared" si="23"/>
      </c>
      <c r="AK30" s="195">
        <f t="shared" si="24"/>
      </c>
      <c r="AL30" s="195">
        <f t="shared" si="25"/>
      </c>
      <c r="AN30" s="195" t="e">
        <f t="shared" si="26"/>
        <v>#VALUE!</v>
      </c>
      <c r="AP30" s="196" t="e">
        <f t="shared" si="27"/>
        <v>#VALUE!</v>
      </c>
    </row>
    <row r="31" spans="1:42" ht="11.25">
      <c r="A31" s="209" t="s">
        <v>157</v>
      </c>
      <c r="B31" s="206" t="e">
        <f>REPT(F29,1)</f>
        <v>#REF!</v>
      </c>
      <c r="C31" s="206" t="s">
        <v>29</v>
      </c>
      <c r="D31" s="206" t="e">
        <f>REPT(F30,1)</f>
        <v>#REF!</v>
      </c>
      <c r="E31" s="143" t="s">
        <v>32</v>
      </c>
      <c r="F31" s="206" t="e">
        <f t="shared" si="0"/>
        <v>#REF!</v>
      </c>
      <c r="G31" s="205"/>
      <c r="H31" s="206" t="e">
        <f t="shared" si="1"/>
        <v>#REF!</v>
      </c>
      <c r="I31" s="195">
        <f t="shared" si="2"/>
        <v>18</v>
      </c>
      <c r="J31" s="195">
        <f t="shared" si="3"/>
        <v>8</v>
      </c>
      <c r="K31" s="195" t="e">
        <f t="shared" si="4"/>
        <v>#VALUE!</v>
      </c>
      <c r="L31" s="195" t="e">
        <f t="shared" si="5"/>
        <v>#VALUE!</v>
      </c>
      <c r="M31" s="195" t="e">
        <f t="shared" si="6"/>
        <v>#VALUE!</v>
      </c>
      <c r="N31" s="195" t="e">
        <f t="shared" si="7"/>
        <v>#VALUE!</v>
      </c>
      <c r="O31" s="195">
        <f t="shared" si="8"/>
        <v>5</v>
      </c>
      <c r="P31" s="195">
        <f t="shared" si="9"/>
        <v>7</v>
      </c>
      <c r="Q31" s="195">
        <f t="shared" si="9"/>
        <v>9</v>
      </c>
      <c r="R31" s="195">
        <f t="shared" si="9"/>
        <v>13</v>
      </c>
      <c r="S31" s="195">
        <f t="shared" si="10"/>
        <v>1</v>
      </c>
      <c r="T31" s="195" t="str">
        <f t="shared" si="11"/>
        <v>Bane ? </v>
      </c>
      <c r="U31" s="195" t="str">
        <f t="shared" si="12"/>
        <v> K</v>
      </c>
      <c r="V31" s="195" t="e">
        <f t="shared" si="28"/>
        <v>#VALUE!</v>
      </c>
      <c r="W31" s="196"/>
      <c r="X31" s="195" t="e">
        <f t="shared" si="14"/>
        <v>#VALUE!</v>
      </c>
      <c r="Y31" s="195" t="e">
        <f t="shared" si="15"/>
        <v>#VALUE!</v>
      </c>
      <c r="Z31" s="195" t="e">
        <f t="shared" si="16"/>
        <v>#VALUE!</v>
      </c>
      <c r="AA31" s="196"/>
      <c r="AB31" s="195" t="e">
        <f t="shared" si="17"/>
        <v>#VALUE!</v>
      </c>
      <c r="AC31" s="195" t="e">
        <f t="shared" si="18"/>
        <v>#VALUE!</v>
      </c>
      <c r="AD31" s="195" t="e">
        <f t="shared" si="19"/>
        <v>#VALUE!</v>
      </c>
      <c r="AF31" s="195" t="e">
        <f t="shared" si="20"/>
        <v>#VALUE!</v>
      </c>
      <c r="AG31" s="195" t="e">
        <f t="shared" si="21"/>
        <v>#VALUE!</v>
      </c>
      <c r="AH31" s="195" t="e">
        <f t="shared" si="22"/>
        <v>#VALUE!</v>
      </c>
      <c r="AJ31" s="195">
        <f t="shared" si="23"/>
      </c>
      <c r="AK31" s="195">
        <f t="shared" si="24"/>
      </c>
      <c r="AL31" s="195">
        <f t="shared" si="25"/>
      </c>
      <c r="AN31" s="195" t="e">
        <f t="shared" si="26"/>
        <v>#VALUE!</v>
      </c>
      <c r="AP31" s="196" t="e">
        <f t="shared" si="27"/>
        <v>#VALUE!</v>
      </c>
    </row>
    <row r="32" spans="1:42" ht="11.25">
      <c r="A32" s="209" t="s">
        <v>158</v>
      </c>
      <c r="B32" s="206" t="e">
        <f>REPT(H29,1)</f>
        <v>#REF!</v>
      </c>
      <c r="C32" s="206" t="s">
        <v>29</v>
      </c>
      <c r="D32" s="206" t="e">
        <f>REPT(H30,1)</f>
        <v>#REF!</v>
      </c>
      <c r="E32" s="143" t="s">
        <v>32</v>
      </c>
      <c r="F32" s="206" t="e">
        <f t="shared" si="0"/>
        <v>#REF!</v>
      </c>
      <c r="G32" s="205"/>
      <c r="H32" s="206" t="e">
        <f t="shared" si="1"/>
        <v>#REF!</v>
      </c>
      <c r="I32" s="195">
        <f t="shared" si="2"/>
        <v>18</v>
      </c>
      <c r="J32" s="195">
        <f t="shared" si="3"/>
        <v>8</v>
      </c>
      <c r="K32" s="195" t="e">
        <f t="shared" si="4"/>
        <v>#VALUE!</v>
      </c>
      <c r="L32" s="195" t="e">
        <f t="shared" si="5"/>
        <v>#VALUE!</v>
      </c>
      <c r="M32" s="195" t="e">
        <f t="shared" si="6"/>
        <v>#VALUE!</v>
      </c>
      <c r="N32" s="195" t="e">
        <f t="shared" si="7"/>
        <v>#VALUE!</v>
      </c>
      <c r="O32" s="195">
        <f t="shared" si="8"/>
        <v>5</v>
      </c>
      <c r="P32" s="195">
        <f t="shared" si="9"/>
        <v>7</v>
      </c>
      <c r="Q32" s="195">
        <f t="shared" si="9"/>
        <v>9</v>
      </c>
      <c r="R32" s="195">
        <f t="shared" si="9"/>
        <v>13</v>
      </c>
      <c r="S32" s="195">
        <f t="shared" si="10"/>
        <v>1</v>
      </c>
      <c r="T32" s="195" t="str">
        <f t="shared" si="11"/>
        <v>Bane ? </v>
      </c>
      <c r="U32" s="195" t="str">
        <f t="shared" si="12"/>
        <v> K</v>
      </c>
      <c r="V32" s="195" t="e">
        <f t="shared" si="28"/>
        <v>#VALUE!</v>
      </c>
      <c r="W32" s="196"/>
      <c r="X32" s="195" t="e">
        <f t="shared" si="14"/>
        <v>#VALUE!</v>
      </c>
      <c r="Y32" s="195" t="e">
        <f t="shared" si="15"/>
        <v>#VALUE!</v>
      </c>
      <c r="Z32" s="195" t="e">
        <f t="shared" si="16"/>
        <v>#VALUE!</v>
      </c>
      <c r="AA32" s="196"/>
      <c r="AB32" s="195" t="e">
        <f t="shared" si="17"/>
        <v>#VALUE!</v>
      </c>
      <c r="AC32" s="195" t="e">
        <f t="shared" si="18"/>
        <v>#VALUE!</v>
      </c>
      <c r="AD32" s="195" t="e">
        <f t="shared" si="19"/>
        <v>#VALUE!</v>
      </c>
      <c r="AF32" s="195" t="e">
        <f t="shared" si="20"/>
        <v>#VALUE!</v>
      </c>
      <c r="AG32" s="195" t="e">
        <f t="shared" si="21"/>
        <v>#VALUE!</v>
      </c>
      <c r="AH32" s="195" t="e">
        <f t="shared" si="22"/>
        <v>#VALUE!</v>
      </c>
      <c r="AJ32" s="195">
        <f t="shared" si="23"/>
      </c>
      <c r="AK32" s="195">
        <f t="shared" si="24"/>
      </c>
      <c r="AL32" s="195">
        <f t="shared" si="25"/>
      </c>
      <c r="AN32" s="195" t="e">
        <f t="shared" si="26"/>
        <v>#VALUE!</v>
      </c>
      <c r="AP32" s="196" t="e">
        <f t="shared" si="27"/>
        <v>#VALUE!</v>
      </c>
    </row>
    <row r="33" spans="1:42" ht="11.25">
      <c r="A33" s="209" t="s">
        <v>159</v>
      </c>
      <c r="B33" s="206" t="e">
        <f>REPT(H25,1)</f>
        <v>#REF!</v>
      </c>
      <c r="C33" s="206" t="s">
        <v>29</v>
      </c>
      <c r="D33" s="206" t="e">
        <f>REPT(H26,1)</f>
        <v>#REF!</v>
      </c>
      <c r="E33" s="143" t="s">
        <v>32</v>
      </c>
      <c r="F33" s="206" t="e">
        <f t="shared" si="0"/>
        <v>#REF!</v>
      </c>
      <c r="G33" s="205"/>
      <c r="H33" s="206" t="e">
        <f t="shared" si="1"/>
        <v>#REF!</v>
      </c>
      <c r="I33" s="195">
        <f t="shared" si="2"/>
        <v>18</v>
      </c>
      <c r="J33" s="195">
        <f t="shared" si="3"/>
        <v>8</v>
      </c>
      <c r="K33" s="195" t="e">
        <f t="shared" si="4"/>
        <v>#VALUE!</v>
      </c>
      <c r="L33" s="195" t="e">
        <f t="shared" si="5"/>
        <v>#VALUE!</v>
      </c>
      <c r="M33" s="195" t="e">
        <f t="shared" si="6"/>
        <v>#VALUE!</v>
      </c>
      <c r="N33" s="195" t="e">
        <f t="shared" si="7"/>
        <v>#VALUE!</v>
      </c>
      <c r="O33" s="195">
        <f t="shared" si="8"/>
        <v>5</v>
      </c>
      <c r="P33" s="195">
        <f t="shared" si="9"/>
        <v>7</v>
      </c>
      <c r="Q33" s="195">
        <f t="shared" si="9"/>
        <v>9</v>
      </c>
      <c r="R33" s="195">
        <f t="shared" si="9"/>
        <v>13</v>
      </c>
      <c r="S33" s="195">
        <f t="shared" si="10"/>
        <v>1</v>
      </c>
      <c r="T33" s="195" t="str">
        <f t="shared" si="11"/>
        <v>Bane ? </v>
      </c>
      <c r="U33" s="195" t="str">
        <f t="shared" si="12"/>
        <v> K</v>
      </c>
      <c r="V33" s="195" t="e">
        <f t="shared" si="28"/>
        <v>#VALUE!</v>
      </c>
      <c r="W33" s="196"/>
      <c r="X33" s="195" t="e">
        <f t="shared" si="14"/>
        <v>#VALUE!</v>
      </c>
      <c r="Y33" s="195" t="e">
        <f t="shared" si="15"/>
        <v>#VALUE!</v>
      </c>
      <c r="Z33" s="195" t="e">
        <f t="shared" si="16"/>
        <v>#VALUE!</v>
      </c>
      <c r="AA33" s="196"/>
      <c r="AB33" s="195" t="e">
        <f t="shared" si="17"/>
        <v>#VALUE!</v>
      </c>
      <c r="AC33" s="195" t="e">
        <f t="shared" si="18"/>
        <v>#VALUE!</v>
      </c>
      <c r="AD33" s="195" t="e">
        <f t="shared" si="19"/>
        <v>#VALUE!</v>
      </c>
      <c r="AF33" s="195" t="e">
        <f t="shared" si="20"/>
        <v>#VALUE!</v>
      </c>
      <c r="AG33" s="195" t="e">
        <f t="shared" si="21"/>
        <v>#VALUE!</v>
      </c>
      <c r="AH33" s="195" t="e">
        <f t="shared" si="22"/>
        <v>#VALUE!</v>
      </c>
      <c r="AJ33" s="195">
        <f t="shared" si="23"/>
      </c>
      <c r="AK33" s="195">
        <f t="shared" si="24"/>
      </c>
      <c r="AL33" s="195">
        <f t="shared" si="25"/>
      </c>
      <c r="AN33" s="195" t="e">
        <f t="shared" si="26"/>
        <v>#VALUE!</v>
      </c>
      <c r="AP33" s="196" t="e">
        <f t="shared" si="27"/>
        <v>#VALUE!</v>
      </c>
    </row>
    <row r="34" spans="1:42" ht="11.25">
      <c r="A34" s="209" t="s">
        <v>160</v>
      </c>
      <c r="B34" s="206" t="e">
        <f>REPT(H27,1)</f>
        <v>#REF!</v>
      </c>
      <c r="C34" s="206" t="s">
        <v>29</v>
      </c>
      <c r="D34" s="206" t="e">
        <f>REPT(H28,1)</f>
        <v>#REF!</v>
      </c>
      <c r="E34" s="143" t="s">
        <v>32</v>
      </c>
      <c r="F34" s="206" t="e">
        <f t="shared" si="0"/>
        <v>#REF!</v>
      </c>
      <c r="G34" s="205"/>
      <c r="H34" s="206" t="e">
        <f t="shared" si="1"/>
        <v>#REF!</v>
      </c>
      <c r="I34" s="195">
        <f t="shared" si="2"/>
        <v>18</v>
      </c>
      <c r="J34" s="195">
        <f t="shared" si="3"/>
        <v>8</v>
      </c>
      <c r="K34" s="195" t="e">
        <f t="shared" si="4"/>
        <v>#VALUE!</v>
      </c>
      <c r="L34" s="195" t="e">
        <f t="shared" si="5"/>
        <v>#VALUE!</v>
      </c>
      <c r="M34" s="195" t="e">
        <f t="shared" si="6"/>
        <v>#VALUE!</v>
      </c>
      <c r="N34" s="195" t="e">
        <f t="shared" si="7"/>
        <v>#VALUE!</v>
      </c>
      <c r="O34" s="195">
        <f t="shared" si="8"/>
        <v>5</v>
      </c>
      <c r="P34" s="195">
        <f t="shared" si="9"/>
        <v>7</v>
      </c>
      <c r="Q34" s="195">
        <f t="shared" si="9"/>
        <v>9</v>
      </c>
      <c r="R34" s="195">
        <f t="shared" si="9"/>
        <v>13</v>
      </c>
      <c r="S34" s="195">
        <f t="shared" si="10"/>
        <v>1</v>
      </c>
      <c r="T34" s="195" t="str">
        <f t="shared" si="11"/>
        <v>Bane ? </v>
      </c>
      <c r="U34" s="195" t="str">
        <f t="shared" si="12"/>
        <v> K</v>
      </c>
      <c r="V34" s="195" t="e">
        <f t="shared" si="28"/>
        <v>#VALUE!</v>
      </c>
      <c r="W34" s="196"/>
      <c r="X34" s="195" t="e">
        <f t="shared" si="14"/>
        <v>#VALUE!</v>
      </c>
      <c r="Y34" s="195" t="e">
        <f t="shared" si="15"/>
        <v>#VALUE!</v>
      </c>
      <c r="Z34" s="195" t="e">
        <f t="shared" si="16"/>
        <v>#VALUE!</v>
      </c>
      <c r="AA34" s="196"/>
      <c r="AB34" s="195" t="e">
        <f t="shared" si="17"/>
        <v>#VALUE!</v>
      </c>
      <c r="AC34" s="195" t="e">
        <f t="shared" si="18"/>
        <v>#VALUE!</v>
      </c>
      <c r="AD34" s="195" t="e">
        <f t="shared" si="19"/>
        <v>#VALUE!</v>
      </c>
      <c r="AF34" s="195" t="e">
        <f t="shared" si="20"/>
        <v>#VALUE!</v>
      </c>
      <c r="AG34" s="195" t="e">
        <f t="shared" si="21"/>
        <v>#VALUE!</v>
      </c>
      <c r="AH34" s="195" t="e">
        <f t="shared" si="22"/>
        <v>#VALUE!</v>
      </c>
      <c r="AJ34" s="195">
        <f t="shared" si="23"/>
      </c>
      <c r="AK34" s="195">
        <f t="shared" si="24"/>
      </c>
      <c r="AL34" s="195">
        <f t="shared" si="25"/>
      </c>
      <c r="AN34" s="195" t="e">
        <f t="shared" si="26"/>
        <v>#VALUE!</v>
      </c>
      <c r="AP34" s="196" t="e">
        <f t="shared" si="27"/>
        <v>#VALUE!</v>
      </c>
    </row>
    <row r="35" spans="1:42" ht="11.25">
      <c r="A35" s="209" t="s">
        <v>161</v>
      </c>
      <c r="B35" s="206" t="e">
        <f>REPT(F33,1)</f>
        <v>#REF!</v>
      </c>
      <c r="C35" s="206" t="s">
        <v>29</v>
      </c>
      <c r="D35" s="206" t="e">
        <f>REPT(F34,1)</f>
        <v>#REF!</v>
      </c>
      <c r="E35" s="143" t="s">
        <v>32</v>
      </c>
      <c r="F35" s="206" t="e">
        <f t="shared" si="0"/>
        <v>#REF!</v>
      </c>
      <c r="G35" s="205"/>
      <c r="H35" s="206" t="e">
        <f t="shared" si="1"/>
        <v>#REF!</v>
      </c>
      <c r="I35" s="195">
        <f t="shared" si="2"/>
        <v>18</v>
      </c>
      <c r="J35" s="195">
        <f t="shared" si="3"/>
        <v>8</v>
      </c>
      <c r="K35" s="195" t="e">
        <f t="shared" si="4"/>
        <v>#VALUE!</v>
      </c>
      <c r="L35" s="195" t="e">
        <f t="shared" si="5"/>
        <v>#VALUE!</v>
      </c>
      <c r="M35" s="195" t="e">
        <f t="shared" si="6"/>
        <v>#VALUE!</v>
      </c>
      <c r="N35" s="195" t="e">
        <f t="shared" si="7"/>
        <v>#VALUE!</v>
      </c>
      <c r="O35" s="195">
        <f t="shared" si="8"/>
        <v>5</v>
      </c>
      <c r="P35" s="195">
        <f t="shared" si="9"/>
        <v>7</v>
      </c>
      <c r="Q35" s="195">
        <f t="shared" si="9"/>
        <v>9</v>
      </c>
      <c r="R35" s="195">
        <f t="shared" si="9"/>
        <v>13</v>
      </c>
      <c r="S35" s="195">
        <f t="shared" si="10"/>
        <v>1</v>
      </c>
      <c r="T35" s="195" t="str">
        <f t="shared" si="11"/>
        <v>Bane ? </v>
      </c>
      <c r="U35" s="195" t="str">
        <f t="shared" si="12"/>
        <v> K</v>
      </c>
      <c r="V35" s="195" t="e">
        <f t="shared" si="28"/>
        <v>#VALUE!</v>
      </c>
      <c r="W35" s="196"/>
      <c r="X35" s="195" t="e">
        <f t="shared" si="14"/>
        <v>#VALUE!</v>
      </c>
      <c r="Y35" s="195" t="e">
        <f t="shared" si="15"/>
        <v>#VALUE!</v>
      </c>
      <c r="Z35" s="195" t="e">
        <f t="shared" si="16"/>
        <v>#VALUE!</v>
      </c>
      <c r="AA35" s="196"/>
      <c r="AB35" s="195" t="e">
        <f t="shared" si="17"/>
        <v>#VALUE!</v>
      </c>
      <c r="AC35" s="195" t="e">
        <f t="shared" si="18"/>
        <v>#VALUE!</v>
      </c>
      <c r="AD35" s="195" t="e">
        <f t="shared" si="19"/>
        <v>#VALUE!</v>
      </c>
      <c r="AF35" s="195" t="e">
        <f t="shared" si="20"/>
        <v>#VALUE!</v>
      </c>
      <c r="AG35" s="195" t="e">
        <f t="shared" si="21"/>
        <v>#VALUE!</v>
      </c>
      <c r="AH35" s="195" t="e">
        <f t="shared" si="22"/>
        <v>#VALUE!</v>
      </c>
      <c r="AJ35" s="195">
        <f t="shared" si="23"/>
      </c>
      <c r="AK35" s="195">
        <f t="shared" si="24"/>
      </c>
      <c r="AL35" s="195">
        <f t="shared" si="25"/>
      </c>
      <c r="AN35" s="195" t="e">
        <f t="shared" si="26"/>
        <v>#VALUE!</v>
      </c>
      <c r="AP35" s="196" t="e">
        <f t="shared" si="27"/>
        <v>#VALUE!</v>
      </c>
    </row>
    <row r="36" spans="1:42" ht="11.25">
      <c r="A36" s="209" t="s">
        <v>162</v>
      </c>
      <c r="B36" s="206" t="e">
        <f>REPT(H33,1)</f>
        <v>#REF!</v>
      </c>
      <c r="C36" s="206" t="s">
        <v>29</v>
      </c>
      <c r="D36" s="206" t="e">
        <f>REPT(H34,1)</f>
        <v>#REF!</v>
      </c>
      <c r="E36" s="143" t="s">
        <v>32</v>
      </c>
      <c r="F36" s="206" t="e">
        <f t="shared" si="0"/>
        <v>#REF!</v>
      </c>
      <c r="G36" s="205"/>
      <c r="H36" s="206" t="e">
        <f t="shared" si="1"/>
        <v>#REF!</v>
      </c>
      <c r="I36" s="195">
        <f t="shared" si="2"/>
        <v>18</v>
      </c>
      <c r="J36" s="195">
        <f t="shared" si="3"/>
        <v>8</v>
      </c>
      <c r="K36" s="195" t="e">
        <f t="shared" si="4"/>
        <v>#VALUE!</v>
      </c>
      <c r="L36" s="195" t="e">
        <f t="shared" si="5"/>
        <v>#VALUE!</v>
      </c>
      <c r="M36" s="195" t="e">
        <f t="shared" si="6"/>
        <v>#VALUE!</v>
      </c>
      <c r="N36" s="195" t="e">
        <f t="shared" si="7"/>
        <v>#VALUE!</v>
      </c>
      <c r="O36" s="195">
        <f t="shared" si="8"/>
        <v>5</v>
      </c>
      <c r="P36" s="195">
        <f t="shared" si="9"/>
        <v>7</v>
      </c>
      <c r="Q36" s="195">
        <f t="shared" si="9"/>
        <v>9</v>
      </c>
      <c r="R36" s="195">
        <f t="shared" si="9"/>
        <v>13</v>
      </c>
      <c r="S36" s="195">
        <f t="shared" si="10"/>
        <v>1</v>
      </c>
      <c r="T36" s="195" t="str">
        <f t="shared" si="11"/>
        <v>Bane ? </v>
      </c>
      <c r="U36" s="195" t="str">
        <f t="shared" si="12"/>
        <v> K</v>
      </c>
      <c r="V36" s="195" t="e">
        <f t="shared" si="28"/>
        <v>#VALUE!</v>
      </c>
      <c r="W36" s="196"/>
      <c r="X36" s="195" t="e">
        <f t="shared" si="14"/>
        <v>#VALUE!</v>
      </c>
      <c r="Y36" s="195" t="e">
        <f t="shared" si="15"/>
        <v>#VALUE!</v>
      </c>
      <c r="Z36" s="195" t="e">
        <f t="shared" si="16"/>
        <v>#VALUE!</v>
      </c>
      <c r="AA36" s="196"/>
      <c r="AB36" s="195" t="e">
        <f t="shared" si="17"/>
        <v>#VALUE!</v>
      </c>
      <c r="AC36" s="195" t="e">
        <f t="shared" si="18"/>
        <v>#VALUE!</v>
      </c>
      <c r="AD36" s="195" t="e">
        <f t="shared" si="19"/>
        <v>#VALUE!</v>
      </c>
      <c r="AF36" s="195" t="e">
        <f t="shared" si="20"/>
        <v>#VALUE!</v>
      </c>
      <c r="AG36" s="195" t="e">
        <f t="shared" si="21"/>
        <v>#VALUE!</v>
      </c>
      <c r="AH36" s="195" t="e">
        <f t="shared" si="22"/>
        <v>#VALUE!</v>
      </c>
      <c r="AJ36" s="195">
        <f t="shared" si="23"/>
      </c>
      <c r="AK36" s="195">
        <f t="shared" si="24"/>
      </c>
      <c r="AL36" s="195">
        <f t="shared" si="25"/>
      </c>
      <c r="AN36" s="195" t="e">
        <f t="shared" si="26"/>
        <v>#VALUE!</v>
      </c>
      <c r="AP36" s="196" t="e">
        <f t="shared" si="27"/>
        <v>#VALUE!</v>
      </c>
    </row>
    <row r="37" spans="1:42" ht="11.25">
      <c r="A37" s="198"/>
      <c r="B37" s="205"/>
      <c r="C37" s="205"/>
      <c r="D37" s="205"/>
      <c r="E37" s="206"/>
      <c r="F37" s="205"/>
      <c r="G37" s="205"/>
      <c r="H37" s="20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5"/>
      <c r="U37" s="195"/>
      <c r="V37" s="195"/>
      <c r="W37" s="196"/>
      <c r="X37" s="195"/>
      <c r="Y37" s="195"/>
      <c r="Z37" s="195"/>
      <c r="AA37" s="196"/>
      <c r="AB37" s="195"/>
      <c r="AC37" s="194"/>
      <c r="AD37" s="194"/>
      <c r="AN37" s="195"/>
      <c r="AP37" s="196"/>
    </row>
    <row r="45" spans="1:2" ht="9">
      <c r="A45" s="192">
        <v>1</v>
      </c>
      <c r="B45" s="192" t="str">
        <f>F19</f>
        <v>Anders Hørdum</v>
      </c>
    </row>
    <row r="46" spans="1:2" ht="9">
      <c r="A46" s="192">
        <v>2</v>
      </c>
      <c r="B46" s="192" t="str">
        <f>H19</f>
        <v>Nikolaj Nordfang</v>
      </c>
    </row>
    <row r="47" spans="1:2" ht="9">
      <c r="A47" s="192">
        <v>3</v>
      </c>
      <c r="B47" s="192" t="str">
        <f>F20</f>
        <v>Jan Borgen</v>
      </c>
    </row>
    <row r="48" spans="1:2" ht="9">
      <c r="A48" s="192">
        <v>4</v>
      </c>
      <c r="B48" s="192" t="str">
        <f>H20</f>
        <v>Jørn Karlsen</v>
      </c>
    </row>
    <row r="49" spans="1:2" ht="9">
      <c r="A49" s="192">
        <v>5</v>
      </c>
      <c r="B49" s="192" t="str">
        <f>'HD-Res'!F23</f>
        <v>Peter Koch</v>
      </c>
    </row>
    <row r="50" spans="1:2" ht="9">
      <c r="A50" s="192">
        <v>6</v>
      </c>
      <c r="B50" s="192" t="str">
        <f>H23</f>
        <v>Thierry Bellier</v>
      </c>
    </row>
    <row r="51" spans="1:2" ht="9">
      <c r="A51" s="192">
        <v>7</v>
      </c>
      <c r="B51" s="192" t="str">
        <f>F24</f>
        <v>Henrik Mølgaard</v>
      </c>
    </row>
    <row r="52" spans="1:2" ht="9">
      <c r="A52" s="192">
        <v>8</v>
      </c>
      <c r="B52" s="192" t="str">
        <f>H24</f>
        <v>Adam Auken</v>
      </c>
    </row>
    <row r="53" spans="1:2" ht="9">
      <c r="A53" s="192">
        <v>9</v>
      </c>
      <c r="B53" s="192" t="e">
        <f>F31</f>
        <v>#REF!</v>
      </c>
    </row>
    <row r="54" spans="1:2" ht="9">
      <c r="A54" s="192">
        <v>10</v>
      </c>
      <c r="B54" s="192" t="e">
        <f>H31</f>
        <v>#REF!</v>
      </c>
    </row>
    <row r="55" spans="1:2" ht="9">
      <c r="A55" s="192">
        <v>11</v>
      </c>
      <c r="B55" s="192" t="e">
        <f>'HD-Res'!F32</f>
        <v>#REF!</v>
      </c>
    </row>
    <row r="56" spans="1:2" ht="9">
      <c r="A56" s="192">
        <v>12</v>
      </c>
      <c r="B56" s="192" t="e">
        <f>H32</f>
        <v>#REF!</v>
      </c>
    </row>
    <row r="57" spans="1:2" ht="9">
      <c r="A57" s="192">
        <v>13</v>
      </c>
      <c r="B57" s="192" t="e">
        <f>F35</f>
        <v>#REF!</v>
      </c>
    </row>
    <row r="58" spans="1:2" ht="9">
      <c r="A58" s="192">
        <v>14</v>
      </c>
      <c r="B58" s="192" t="e">
        <f>H35</f>
        <v>#REF!</v>
      </c>
    </row>
    <row r="59" spans="1:2" ht="9">
      <c r="A59" s="192">
        <v>15</v>
      </c>
      <c r="B59" s="192" t="e">
        <f>F36</f>
        <v>#REF!</v>
      </c>
    </row>
    <row r="60" spans="1:2" ht="9">
      <c r="A60" s="192">
        <v>16</v>
      </c>
      <c r="B60" s="192" t="e">
        <f>H36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6"/>
  <sheetViews>
    <sheetView showGridLines="0" zoomScalePageLayoutView="0" workbookViewId="0" topLeftCell="A4">
      <selection activeCell="Q29" sqref="Q29"/>
    </sheetView>
  </sheetViews>
  <sheetFormatPr defaultColWidth="5.21484375" defaultRowHeight="15"/>
  <cols>
    <col min="1" max="1" width="3.99609375" style="98" customWidth="1"/>
    <col min="2" max="2" width="14.10546875" style="97" customWidth="1"/>
    <col min="3" max="4" width="0.55078125" style="97" customWidth="1"/>
    <col min="5" max="5" width="3.88671875" style="97" customWidth="1"/>
    <col min="6" max="6" width="14.10546875" style="97" customWidth="1"/>
    <col min="7" max="8" width="0.55078125" style="97" customWidth="1"/>
    <col min="9" max="9" width="3.99609375" style="97" customWidth="1"/>
    <col min="10" max="10" width="14.10546875" style="97" customWidth="1"/>
    <col min="11" max="12" width="0.55078125" style="97" customWidth="1"/>
    <col min="13" max="13" width="3.99609375" style="97" customWidth="1"/>
    <col min="14" max="14" width="14.10546875" style="97" customWidth="1"/>
    <col min="15" max="16" width="1.4375" style="98" customWidth="1"/>
    <col min="17" max="17" width="16.5546875" style="98" customWidth="1"/>
    <col min="18" max="18" width="3.5546875" style="98" customWidth="1"/>
    <col min="19" max="19" width="5.21484375" style="98" customWidth="1"/>
    <col min="20" max="20" width="3.6640625" style="98" customWidth="1"/>
    <col min="21" max="21" width="12.3359375" style="98" customWidth="1"/>
    <col min="22" max="23" width="3.10546875" style="98" customWidth="1"/>
    <col min="24" max="24" width="3.6640625" style="98" customWidth="1"/>
    <col min="25" max="25" width="11.21484375" style="98" customWidth="1"/>
    <col min="26" max="26" width="1.99609375" style="98" customWidth="1"/>
    <col min="27" max="27" width="3.6640625" style="98" customWidth="1"/>
    <col min="28" max="28" width="12.3359375" style="98" customWidth="1"/>
    <col min="29" max="30" width="3.10546875" style="98" customWidth="1"/>
    <col min="31" max="31" width="3.6640625" style="98" customWidth="1"/>
    <col min="32" max="32" width="12.3359375" style="98" customWidth="1"/>
    <col min="33" max="35" width="5.21484375" style="98" customWidth="1"/>
    <col min="36" max="36" width="3.6640625" style="98" customWidth="1"/>
    <col min="37" max="37" width="12.3359375" style="98" customWidth="1"/>
    <col min="38" max="39" width="3.10546875" style="98" customWidth="1"/>
    <col min="40" max="40" width="3.6640625" style="98" customWidth="1"/>
    <col min="41" max="41" width="12.3359375" style="98" customWidth="1"/>
    <col min="42" max="43" width="3.10546875" style="98" customWidth="1"/>
    <col min="44" max="44" width="3.6640625" style="98" customWidth="1"/>
    <col min="45" max="45" width="12.3359375" style="98" customWidth="1"/>
    <col min="46" max="16384" width="5.21484375" style="98" customWidth="1"/>
  </cols>
  <sheetData>
    <row r="1" spans="1:27" s="148" customFormat="1" ht="48.75" customHeight="1">
      <c r="A1" s="261" t="str">
        <f>Parametre!$B$1</f>
        <v>CC Plast Cup</v>
      </c>
      <c r="B1" s="147"/>
      <c r="C1" s="262"/>
      <c r="D1" s="262"/>
      <c r="E1" s="147"/>
      <c r="F1" s="147"/>
      <c r="G1" s="147"/>
      <c r="H1" s="147"/>
      <c r="I1" s="147"/>
      <c r="J1" s="147"/>
      <c r="K1" s="147"/>
      <c r="L1" s="147"/>
      <c r="M1" s="147"/>
      <c r="N1" s="147"/>
      <c r="Z1" s="149"/>
      <c r="AA1" s="149"/>
    </row>
    <row r="2" spans="1:14" s="95" customFormat="1" ht="39.75">
      <c r="A2" s="93" t="str">
        <f>'DA-Res'!A1</f>
        <v>Dame A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9" ht="26.25" customHeight="1">
      <c r="A3" s="96"/>
      <c r="O3" s="96"/>
      <c r="P3" s="96"/>
      <c r="Q3" s="96"/>
      <c r="R3" s="96"/>
      <c r="S3" s="96"/>
    </row>
    <row r="4" spans="1:19" ht="9">
      <c r="A4" s="96"/>
      <c r="B4" s="97" t="s">
        <v>0</v>
      </c>
      <c r="O4" s="96"/>
      <c r="P4" s="96"/>
      <c r="Q4" s="96"/>
      <c r="R4" s="96"/>
      <c r="S4" s="96"/>
    </row>
    <row r="5" spans="1:19" ht="13.5">
      <c r="A5" s="96"/>
      <c r="E5" s="99"/>
      <c r="F5" s="100" t="s">
        <v>1</v>
      </c>
      <c r="G5" s="101"/>
      <c r="H5" s="101"/>
      <c r="I5" s="102"/>
      <c r="J5" s="100" t="s">
        <v>2</v>
      </c>
      <c r="K5" s="101"/>
      <c r="L5" s="101"/>
      <c r="M5" s="101"/>
      <c r="N5" s="100" t="s">
        <v>3</v>
      </c>
      <c r="O5" s="96"/>
      <c r="P5" s="96"/>
      <c r="Q5" s="152" t="s">
        <v>258</v>
      </c>
      <c r="R5" s="104"/>
      <c r="S5" s="104"/>
    </row>
    <row r="6" spans="1:19" ht="10.5" customHeight="1">
      <c r="A6" s="97"/>
      <c r="B6" s="105" t="str">
        <f>IF('DA-Res'!$S$5=0,TOM,'DA-Res'!$E$5)</f>
        <v>11/0 11/0 11/0</v>
      </c>
      <c r="O6" s="96"/>
      <c r="P6" s="96"/>
      <c r="Q6" s="152" t="s">
        <v>250</v>
      </c>
      <c r="R6" s="104"/>
      <c r="S6" s="104"/>
    </row>
    <row r="7" spans="1:19" ht="10.5" customHeight="1">
      <c r="A7" s="106" t="s">
        <v>4</v>
      </c>
      <c r="B7" s="150" t="str">
        <f>Q5</f>
        <v>Karina Pilak</v>
      </c>
      <c r="O7" s="96"/>
      <c r="P7" s="96"/>
      <c r="Q7" s="152" t="s">
        <v>250</v>
      </c>
      <c r="R7" s="104"/>
      <c r="S7" s="104"/>
    </row>
    <row r="8" spans="1:19" ht="10.5" customHeight="1" thickBot="1">
      <c r="A8" s="108" t="str">
        <f>'DA-Res'!$A$5</f>
        <v>DA-01</v>
      </c>
      <c r="B8" s="151" t="str">
        <f>Q6</f>
        <v>Bye</v>
      </c>
      <c r="C8" s="110"/>
      <c r="F8" s="105" t="str">
        <f>IF('DA-Res'!$S$13=0,TOM,'DA-Res'!$E$13)</f>
        <v>11/4 11/4 11/3</v>
      </c>
      <c r="O8" s="96"/>
      <c r="P8" s="96"/>
      <c r="Q8" s="152" t="s">
        <v>260</v>
      </c>
      <c r="R8" s="104"/>
      <c r="S8" s="104"/>
    </row>
    <row r="9" spans="1:19" ht="10.5" customHeight="1">
      <c r="A9" s="97"/>
      <c r="C9" s="111"/>
      <c r="D9" s="112"/>
      <c r="E9" s="106" t="s">
        <v>4</v>
      </c>
      <c r="F9" s="107" t="str">
        <f>'DA-Res'!$B$13</f>
        <v>Karina Pilak</v>
      </c>
      <c r="G9" s="113"/>
      <c r="O9" s="96"/>
      <c r="P9" s="96"/>
      <c r="Q9" s="152" t="s">
        <v>250</v>
      </c>
      <c r="R9" s="104"/>
      <c r="S9" s="104"/>
    </row>
    <row r="10" spans="1:19" ht="10.5" customHeight="1" thickBot="1">
      <c r="A10" s="97"/>
      <c r="B10" s="105" t="str">
        <f>IF('DA-Res'!$S$6=0,TOM,'DA-Res'!$E$6)</f>
        <v>0/11 0/11 0/11</v>
      </c>
      <c r="C10" s="111"/>
      <c r="E10" s="108" t="str">
        <f>'DA-Res'!$A$13</f>
        <v>DA-09</v>
      </c>
      <c r="F10" s="109" t="str">
        <f>'DA-Res'!$D$13</f>
        <v>Maria Borgen</v>
      </c>
      <c r="G10" s="110"/>
      <c r="O10" s="96"/>
      <c r="P10" s="96"/>
      <c r="Q10" s="152" t="s">
        <v>261</v>
      </c>
      <c r="R10" s="104"/>
      <c r="S10" s="104"/>
    </row>
    <row r="11" spans="1:19" ht="10.5" customHeight="1">
      <c r="A11" s="106" t="s">
        <v>4</v>
      </c>
      <c r="B11" s="107" t="str">
        <f>Q7</f>
        <v>Bye</v>
      </c>
      <c r="C11" s="114"/>
      <c r="G11" s="111"/>
      <c r="H11" s="115"/>
      <c r="O11" s="96"/>
      <c r="P11" s="96"/>
      <c r="Q11" s="152" t="s">
        <v>250</v>
      </c>
      <c r="R11" s="104"/>
      <c r="S11" s="104"/>
    </row>
    <row r="12" spans="1:19" ht="10.5" customHeight="1" thickBot="1">
      <c r="A12" s="108" t="str">
        <f>'DA-Res'!$A$6</f>
        <v>DA-02</v>
      </c>
      <c r="B12" s="109" t="str">
        <f>Q8</f>
        <v>Maria Borgen</v>
      </c>
      <c r="G12" s="111"/>
      <c r="H12" s="115"/>
      <c r="J12" s="105" t="str">
        <f>IF('DA-Res'!$S$17=0,TOM,'DA-Res'!$E$17)</f>
        <v>11/4 11/4 11/8</v>
      </c>
      <c r="O12" s="96"/>
      <c r="P12" s="96"/>
      <c r="Q12" s="152" t="s">
        <v>263</v>
      </c>
      <c r="R12" s="103"/>
      <c r="S12" s="104"/>
    </row>
    <row r="13" spans="1:19" ht="10.5" customHeight="1">
      <c r="A13" s="97"/>
      <c r="B13" s="97" t="s">
        <v>0</v>
      </c>
      <c r="G13" s="111"/>
      <c r="H13" s="116"/>
      <c r="I13" s="106" t="s">
        <v>4</v>
      </c>
      <c r="J13" s="107" t="str">
        <f>'DA-Res'!$B$17</f>
        <v>Karina Pilak</v>
      </c>
      <c r="K13" s="112"/>
      <c r="O13" s="96"/>
      <c r="P13" s="96"/>
      <c r="Q13" s="152" t="s">
        <v>262</v>
      </c>
      <c r="R13" s="104"/>
      <c r="S13" s="104"/>
    </row>
    <row r="14" spans="1:19" ht="10.5" customHeight="1" thickBot="1">
      <c r="A14" s="97"/>
      <c r="B14" s="105" t="str">
        <f>IF('DA-Res'!$S$7=0,TOM,'DA-Res'!$E$7)</f>
        <v>0/11 0/11 0/11</v>
      </c>
      <c r="G14" s="111"/>
      <c r="H14" s="115"/>
      <c r="I14" s="108" t="str">
        <f>'DA-Res'!$A$17</f>
        <v>DA-13</v>
      </c>
      <c r="J14" s="109" t="str">
        <f>'DA-Res'!$D$17</f>
        <v>Tine Eldrup</v>
      </c>
      <c r="K14" s="110"/>
      <c r="O14" s="96"/>
      <c r="P14" s="96"/>
      <c r="Q14" s="152" t="s">
        <v>250</v>
      </c>
      <c r="R14" s="104"/>
      <c r="S14" s="104"/>
    </row>
    <row r="15" spans="1:19" ht="10.5" customHeight="1">
      <c r="A15" s="106" t="s">
        <v>4</v>
      </c>
      <c r="B15" s="107" t="str">
        <f>Q9</f>
        <v>Bye</v>
      </c>
      <c r="G15" s="111"/>
      <c r="H15" s="115"/>
      <c r="K15" s="111"/>
      <c r="L15" s="115"/>
      <c r="O15" s="96"/>
      <c r="P15" s="96"/>
      <c r="Q15" s="152" t="s">
        <v>250</v>
      </c>
      <c r="R15" s="104"/>
      <c r="S15" s="104"/>
    </row>
    <row r="16" spans="1:19" ht="10.5" customHeight="1" thickBot="1">
      <c r="A16" s="108" t="str">
        <f>'DA-Res'!$A$7</f>
        <v>DA-03</v>
      </c>
      <c r="B16" s="109" t="str">
        <f>Q10</f>
        <v>Tine Eldrup</v>
      </c>
      <c r="C16" s="110"/>
      <c r="F16" s="105" t="str">
        <f>IF('DA-Res'!$S$14=0,TOM,'DA-Res'!$E$14)</f>
        <v>11/7 12/10 11/7</v>
      </c>
      <c r="G16" s="111"/>
      <c r="H16" s="115"/>
      <c r="K16" s="111"/>
      <c r="L16" s="115"/>
      <c r="O16" s="96"/>
      <c r="P16" s="96"/>
      <c r="Q16" s="152" t="s">
        <v>280</v>
      </c>
      <c r="R16" s="104"/>
      <c r="S16" s="104"/>
    </row>
    <row r="17" spans="1:19" ht="10.5" customHeight="1">
      <c r="A17" s="97"/>
      <c r="C17" s="111"/>
      <c r="D17" s="112"/>
      <c r="E17" s="106" t="s">
        <v>4</v>
      </c>
      <c r="F17" s="107" t="str">
        <f>'DA-Res'!$B$14</f>
        <v>Tine Eldrup</v>
      </c>
      <c r="G17" s="114"/>
      <c r="L17" s="115"/>
      <c r="O17" s="96"/>
      <c r="P17" s="96"/>
      <c r="Q17" s="152" t="s">
        <v>281</v>
      </c>
      <c r="R17" s="104"/>
      <c r="S17" s="104"/>
    </row>
    <row r="18" spans="1:19" ht="10.5" customHeight="1" thickBot="1">
      <c r="A18" s="97"/>
      <c r="B18" s="105" t="str">
        <f>IF('DA-Res'!$S$8=0,TOM,'DA-Res'!$E$8)</f>
        <v>0/11 0/11 0/11</v>
      </c>
      <c r="C18" s="111"/>
      <c r="E18" s="108" t="str">
        <f>'DA-Res'!$A$14</f>
        <v>DA-10</v>
      </c>
      <c r="F18" s="109" t="str">
        <f>'DA-Res'!$D$14</f>
        <v>Eva Christensen</v>
      </c>
      <c r="L18" s="115"/>
      <c r="O18" s="96"/>
      <c r="P18" s="96"/>
      <c r="Q18" s="152" t="s">
        <v>250</v>
      </c>
      <c r="R18" s="104"/>
      <c r="S18" s="104"/>
    </row>
    <row r="19" spans="1:19" ht="10.5" customHeight="1">
      <c r="A19" s="106" t="s">
        <v>4</v>
      </c>
      <c r="B19" s="107" t="str">
        <f>Q11</f>
        <v>Bye</v>
      </c>
      <c r="C19" s="114"/>
      <c r="L19" s="115"/>
      <c r="O19" s="96"/>
      <c r="P19" s="96"/>
      <c r="Q19" s="152" t="s">
        <v>250</v>
      </c>
      <c r="R19" s="104"/>
      <c r="S19" s="104"/>
    </row>
    <row r="20" spans="1:19" ht="10.5" customHeight="1" thickBot="1">
      <c r="A20" s="108" t="str">
        <f>'DA-Res'!$A$8</f>
        <v>DA-04</v>
      </c>
      <c r="B20" s="109" t="str">
        <f>Q12</f>
        <v>Eva Christensen</v>
      </c>
      <c r="L20" s="115"/>
      <c r="N20" s="105" t="str">
        <f>IF('DA-Res'!$S$19=0,TOM,'DA-Res'!$E$19)</f>
        <v>11/6 11/1 11/6</v>
      </c>
      <c r="O20" s="96"/>
      <c r="P20" s="96"/>
      <c r="Q20" s="152" t="s">
        <v>259</v>
      </c>
      <c r="R20" s="104"/>
      <c r="S20" s="104"/>
    </row>
    <row r="21" spans="1:19" ht="10.5" customHeight="1">
      <c r="A21" s="97"/>
      <c r="K21" s="111"/>
      <c r="L21" s="116"/>
      <c r="M21" s="106" t="s">
        <v>4</v>
      </c>
      <c r="N21" s="107" t="str">
        <f>'DA-Res'!$B$19</f>
        <v>Karina Pilak</v>
      </c>
      <c r="O21" s="96"/>
      <c r="P21" s="96"/>
      <c r="Q21" s="98" t="s">
        <v>0</v>
      </c>
      <c r="R21" s="96"/>
      <c r="S21" s="96"/>
    </row>
    <row r="22" spans="1:19" ht="10.5" customHeight="1" thickBot="1">
      <c r="A22" s="97"/>
      <c r="B22" s="105" t="str">
        <f>IF('DA-Res'!$S$9=0,TOM,'DA-Res'!$E$9)</f>
        <v>11/0 11/0 11/0</v>
      </c>
      <c r="K22" s="111"/>
      <c r="L22" s="115"/>
      <c r="M22" s="108" t="str">
        <f>'DA-Res'!$A$19</f>
        <v>DA-15</v>
      </c>
      <c r="N22" s="109" t="str">
        <f>'DA-Res'!$D$19</f>
        <v>Lise Aagensen</v>
      </c>
      <c r="O22" s="96"/>
      <c r="P22" s="96"/>
      <c r="Q22" s="117"/>
      <c r="R22" s="96"/>
      <c r="S22" s="96"/>
    </row>
    <row r="23" spans="1:19" ht="10.5" customHeight="1">
      <c r="A23" s="106" t="s">
        <v>4</v>
      </c>
      <c r="B23" s="107" t="str">
        <f>Q13</f>
        <v>Lise Aagensen</v>
      </c>
      <c r="L23" s="115"/>
      <c r="O23" s="96"/>
      <c r="P23" s="96"/>
      <c r="Q23" s="117"/>
      <c r="R23" s="96"/>
      <c r="S23" s="96"/>
    </row>
    <row r="24" spans="1:19" ht="10.5" customHeight="1" thickBot="1">
      <c r="A24" s="108" t="str">
        <f>'DA-Res'!$A$9</f>
        <v>DA-05</v>
      </c>
      <c r="B24" s="109" t="str">
        <f>Q14</f>
        <v>Bye</v>
      </c>
      <c r="C24" s="110"/>
      <c r="F24" s="105" t="str">
        <f>IF('DA-Res'!$S$15=0,TOM,'DA-Res'!$E$15)</f>
        <v>11/3 13/15 11/9 11/8</v>
      </c>
      <c r="L24" s="115"/>
      <c r="O24" s="96"/>
      <c r="P24" s="96"/>
      <c r="Q24" s="117"/>
      <c r="R24" s="96"/>
      <c r="S24" s="96"/>
    </row>
    <row r="25" spans="1:19" ht="10.5" customHeight="1">
      <c r="A25" s="97"/>
      <c r="C25" s="111"/>
      <c r="D25" s="112"/>
      <c r="E25" s="106" t="s">
        <v>4</v>
      </c>
      <c r="F25" s="107" t="str">
        <f>'DA-Res'!$B$15</f>
        <v>Lise Aagensen</v>
      </c>
      <c r="G25" s="113"/>
      <c r="L25" s="115"/>
      <c r="O25" s="96"/>
      <c r="P25" s="96"/>
      <c r="Q25" s="117"/>
      <c r="R25" s="96"/>
      <c r="S25" s="96"/>
    </row>
    <row r="26" spans="1:19" ht="10.5" customHeight="1" thickBot="1">
      <c r="A26" s="97"/>
      <c r="B26" s="105" t="str">
        <f>IF('DA-Res'!$S$10=0,TOM,'DA-Res'!$E$10)</f>
        <v>0/11 0/11 0/11</v>
      </c>
      <c r="C26" s="111"/>
      <c r="E26" s="108" t="str">
        <f>'DA-Res'!$A$15</f>
        <v>DA-11</v>
      </c>
      <c r="F26" s="109" t="str">
        <f>'DA-Res'!$D$15</f>
        <v>Maria Benevente</v>
      </c>
      <c r="G26" s="110"/>
      <c r="L26" s="115"/>
      <c r="O26" s="96"/>
      <c r="P26" s="96"/>
      <c r="Q26" s="117"/>
      <c r="R26" s="96"/>
      <c r="S26" s="96"/>
    </row>
    <row r="27" spans="1:19" ht="10.5" customHeight="1">
      <c r="A27" s="106" t="s">
        <v>4</v>
      </c>
      <c r="B27" s="107" t="str">
        <f>Q15</f>
        <v>Bye</v>
      </c>
      <c r="C27" s="114"/>
      <c r="G27" s="111"/>
      <c r="H27" s="115"/>
      <c r="L27" s="115"/>
      <c r="O27" s="96"/>
      <c r="P27" s="96"/>
      <c r="Q27" s="117"/>
      <c r="R27" s="96"/>
      <c r="S27" s="96"/>
    </row>
    <row r="28" spans="1:19" ht="10.5" customHeight="1" thickBot="1">
      <c r="A28" s="108" t="str">
        <f>'DA-Res'!$A$10</f>
        <v>DA-06</v>
      </c>
      <c r="B28" s="109" t="str">
        <f>Q16</f>
        <v>Maria Benevente</v>
      </c>
      <c r="G28" s="111"/>
      <c r="H28" s="115"/>
      <c r="J28" s="105" t="str">
        <f>IF('DA-Res'!$S$18=0,TOM,'DA-Res'!$E$18)</f>
        <v>11/5 11/5 11/8</v>
      </c>
      <c r="L28" s="115"/>
      <c r="O28" s="96"/>
      <c r="P28" s="96"/>
      <c r="Q28" s="117"/>
      <c r="R28" s="96"/>
      <c r="S28" s="96"/>
    </row>
    <row r="29" spans="1:19" ht="10.5" customHeight="1">
      <c r="A29" s="97"/>
      <c r="G29" s="111"/>
      <c r="H29" s="116"/>
      <c r="I29" s="106" t="s">
        <v>4</v>
      </c>
      <c r="J29" s="107" t="str">
        <f>'DA-Res'!$B$18</f>
        <v>Lise Aagensen</v>
      </c>
      <c r="K29" s="114"/>
      <c r="O29" s="96"/>
      <c r="P29" s="96"/>
      <c r="Q29" s="117"/>
      <c r="R29" s="96"/>
      <c r="S29" s="96"/>
    </row>
    <row r="30" spans="1:19" ht="10.5" customHeight="1" thickBot="1">
      <c r="A30" s="97"/>
      <c r="B30" s="105" t="str">
        <f>IF('DA-Res'!$S$11=0,TOM,'DA-Res'!$E$11)</f>
        <v>11/0 11/0 11/0</v>
      </c>
      <c r="G30" s="111"/>
      <c r="H30" s="115"/>
      <c r="I30" s="108" t="str">
        <f>'DA-Res'!$A$18</f>
        <v>DA-14</v>
      </c>
      <c r="J30" s="109" t="str">
        <f>'DA-Res'!$D$18</f>
        <v>Eve Alonso</v>
      </c>
      <c r="O30" s="96"/>
      <c r="P30" s="96"/>
      <c r="Q30" s="117"/>
      <c r="R30" s="96"/>
      <c r="S30" s="96"/>
    </row>
    <row r="31" spans="1:19" ht="10.5" customHeight="1">
      <c r="A31" s="106" t="s">
        <v>4</v>
      </c>
      <c r="B31" s="107" t="str">
        <f>Q17</f>
        <v>Maria Helt</v>
      </c>
      <c r="G31" s="111"/>
      <c r="H31" s="115"/>
      <c r="O31" s="96"/>
      <c r="P31" s="96"/>
      <c r="Q31" s="117"/>
      <c r="R31" s="96"/>
      <c r="S31" s="96"/>
    </row>
    <row r="32" spans="1:19" ht="10.5" customHeight="1" thickBot="1">
      <c r="A32" s="108" t="str">
        <f>'DA-Res'!$A$11</f>
        <v>DA-07</v>
      </c>
      <c r="B32" s="109" t="str">
        <f>Q18</f>
        <v>Bye</v>
      </c>
      <c r="C32" s="110"/>
      <c r="F32" s="105" t="str">
        <f>IF('DA-Res'!$S$16=0,TOM,'DA-Res'!$E$16)</f>
        <v>7/11 11/8 8/11 6/11</v>
      </c>
      <c r="G32" s="111"/>
      <c r="H32" s="115"/>
      <c r="O32" s="96"/>
      <c r="P32" s="96"/>
      <c r="Q32" s="117"/>
      <c r="R32" s="96"/>
      <c r="S32" s="96"/>
    </row>
    <row r="33" spans="1:19" ht="10.5" customHeight="1">
      <c r="A33" s="97"/>
      <c r="C33" s="111"/>
      <c r="D33" s="112"/>
      <c r="E33" s="106" t="s">
        <v>4</v>
      </c>
      <c r="F33" s="107" t="str">
        <f>'DA-Res'!$B$16</f>
        <v>Maria Helt</v>
      </c>
      <c r="G33" s="114"/>
      <c r="O33" s="96"/>
      <c r="P33" s="96"/>
      <c r="Q33" s="117"/>
      <c r="R33" s="96"/>
      <c r="S33" s="96"/>
    </row>
    <row r="34" spans="1:19" ht="10.5" customHeight="1" thickBot="1">
      <c r="A34" s="97"/>
      <c r="B34" s="105" t="str">
        <f>IF('DA-Res'!$S$12=0,TOM,'DA-Res'!$E$12)</f>
        <v>0/11 0/11 0/11</v>
      </c>
      <c r="C34" s="111"/>
      <c r="E34" s="108" t="str">
        <f>'DA-Res'!$A$16</f>
        <v>DA-12</v>
      </c>
      <c r="F34" s="109" t="str">
        <f>'DA-Res'!$D$16</f>
        <v>Eve Alonso</v>
      </c>
      <c r="O34" s="96"/>
      <c r="P34" s="96"/>
      <c r="Q34" s="117"/>
      <c r="R34" s="96"/>
      <c r="S34" s="96"/>
    </row>
    <row r="35" spans="1:19" ht="10.5" customHeight="1">
      <c r="A35" s="106" t="s">
        <v>4</v>
      </c>
      <c r="B35" s="107" t="str">
        <f>Q19</f>
        <v>Bye</v>
      </c>
      <c r="C35" s="114"/>
      <c r="O35" s="96"/>
      <c r="P35" s="96"/>
      <c r="Q35" s="117"/>
      <c r="R35" s="96"/>
      <c r="S35" s="96"/>
    </row>
    <row r="36" spans="1:19" ht="10.5" customHeight="1" thickBot="1">
      <c r="A36" s="108" t="str">
        <f>'DA-Res'!$A$12</f>
        <v>DA-08</v>
      </c>
      <c r="B36" s="109" t="str">
        <f>Q20</f>
        <v>Eve Alonso</v>
      </c>
      <c r="O36" s="96"/>
      <c r="P36" s="96"/>
      <c r="Q36" s="117"/>
      <c r="R36" s="96"/>
      <c r="S36" s="96"/>
    </row>
    <row r="37" spans="1:19" ht="10.5" customHeight="1">
      <c r="A37" s="97"/>
      <c r="O37" s="96"/>
      <c r="P37" s="96"/>
      <c r="Q37" s="117"/>
      <c r="R37" s="96"/>
      <c r="S37" s="96"/>
    </row>
    <row r="38" spans="1:19" ht="10.5" customHeight="1">
      <c r="A38" s="97"/>
      <c r="O38" s="96"/>
      <c r="P38" s="96"/>
      <c r="Q38" s="96"/>
      <c r="R38" s="96"/>
      <c r="S38" s="96"/>
    </row>
    <row r="39" spans="1:19" ht="10.5" customHeight="1">
      <c r="A39" s="97"/>
      <c r="B39" s="105" t="str">
        <f>IF('DA-Res'!$S$20=0,TOM,'DA-Res'!$E$20)</f>
        <v>8/11 7/11 3/11</v>
      </c>
      <c r="O39" s="96"/>
      <c r="P39" s="96"/>
      <c r="Q39" s="96"/>
      <c r="R39" s="96"/>
      <c r="S39" s="96"/>
    </row>
    <row r="40" spans="1:19" ht="10.5" customHeight="1">
      <c r="A40" s="106" t="s">
        <v>4</v>
      </c>
      <c r="B40" s="107" t="str">
        <f>'DA-Res'!$B$20</f>
        <v>Tine Eldrup</v>
      </c>
      <c r="O40" s="96"/>
      <c r="P40" s="96"/>
      <c r="Q40" s="96"/>
      <c r="R40" s="96"/>
      <c r="S40" s="96"/>
    </row>
    <row r="41" spans="1:19" ht="10.5" customHeight="1" thickBot="1">
      <c r="A41" s="108" t="str">
        <f>'DA-Res'!$A$20</f>
        <v>DA-16</v>
      </c>
      <c r="B41" s="109" t="str">
        <f>'DA-Res'!$D$20</f>
        <v>Eve Alonso</v>
      </c>
      <c r="C41" s="118" t="s">
        <v>5</v>
      </c>
      <c r="O41" s="96"/>
      <c r="P41" s="96"/>
      <c r="Q41" s="96"/>
      <c r="R41" s="96"/>
      <c r="S41" s="96"/>
    </row>
    <row r="42" spans="1:19" ht="10.5" customHeight="1">
      <c r="A42" s="97"/>
      <c r="O42" s="96"/>
      <c r="P42" s="96"/>
      <c r="Q42" s="96"/>
      <c r="R42" s="96"/>
      <c r="S42" s="96"/>
    </row>
    <row r="43" spans="1:19" ht="10.5" customHeight="1">
      <c r="A43" s="96"/>
      <c r="O43" s="96"/>
      <c r="P43" s="96"/>
      <c r="Q43" s="96"/>
      <c r="R43" s="96"/>
      <c r="S43" s="96"/>
    </row>
    <row r="44" spans="1:19" ht="7.5" customHeight="1">
      <c r="A44" s="96"/>
      <c r="O44" s="96"/>
      <c r="P44" s="96"/>
      <c r="Q44" s="96"/>
      <c r="R44" s="96"/>
      <c r="S44" s="96"/>
    </row>
    <row r="45" spans="1:19" ht="17.25" customHeight="1">
      <c r="A45" s="119" t="s">
        <v>6</v>
      </c>
      <c r="B45" s="113"/>
      <c r="O45" s="96"/>
      <c r="P45" s="96"/>
      <c r="Q45" s="96"/>
      <c r="R45" s="96"/>
      <c r="S45" s="96"/>
    </row>
    <row r="46" spans="1:19" ht="15" customHeight="1">
      <c r="A46" s="97"/>
      <c r="B46" s="105" t="str">
        <f>IF('DA-Res'!$S$21=0,TOM,'DA-Res'!$E$21)</f>
        <v>11/2 11/9 14/12</v>
      </c>
      <c r="O46" s="96"/>
      <c r="P46" s="96"/>
      <c r="Q46" s="96"/>
      <c r="R46" s="96"/>
      <c r="S46" s="96"/>
    </row>
    <row r="47" spans="1:19" ht="10.5" customHeight="1">
      <c r="A47" s="106" t="s">
        <v>4</v>
      </c>
      <c r="B47" s="107" t="str">
        <f>'DA-Res'!$B$21</f>
        <v>Maria Borgen</v>
      </c>
      <c r="O47" s="96"/>
      <c r="P47" s="96"/>
      <c r="Q47" s="96"/>
      <c r="R47" s="96"/>
      <c r="S47" s="96"/>
    </row>
    <row r="48" spans="1:19" ht="10.5" customHeight="1" thickBot="1">
      <c r="A48" s="108" t="str">
        <f>'DA-Res'!$A$21</f>
        <v>DA-17</v>
      </c>
      <c r="B48" s="109" t="str">
        <f>'DA-Res'!$D$21</f>
        <v>Eva Christensen</v>
      </c>
      <c r="C48" s="110"/>
      <c r="F48" s="105" t="str">
        <f>IF('DA-Res'!$S$23=0,TOM,'DA-Res'!$E$23)</f>
        <v>11/6 4/11 11/9 11/13 12/10</v>
      </c>
      <c r="O48" s="96"/>
      <c r="P48" s="96"/>
      <c r="Q48" s="96"/>
      <c r="R48" s="96"/>
      <c r="S48" s="96"/>
    </row>
    <row r="49" spans="1:19" ht="10.5" customHeight="1">
      <c r="A49" s="97"/>
      <c r="C49" s="111"/>
      <c r="D49" s="112"/>
      <c r="E49" s="106" t="s">
        <v>4</v>
      </c>
      <c r="F49" s="107" t="str">
        <f>'DA-Res'!$B$23</f>
        <v>Maria Borgen</v>
      </c>
      <c r="M49" s="98"/>
      <c r="N49" s="98"/>
      <c r="Q49" s="96"/>
      <c r="R49" s="96"/>
      <c r="S49" s="96"/>
    </row>
    <row r="50" spans="1:19" ht="10.5" customHeight="1" thickBot="1">
      <c r="A50" s="97"/>
      <c r="B50" s="105" t="str">
        <f>IF('DA-Res'!$S$22=0,TOM,'DA-Res'!$E$22)</f>
        <v>9/11 11/5 11/8 7/11 12/10</v>
      </c>
      <c r="C50" s="111"/>
      <c r="E50" s="108" t="str">
        <f>'DA-Res'!$A$23</f>
        <v>DA-19</v>
      </c>
      <c r="F50" s="109" t="str">
        <f>'DA-Res'!$D$23</f>
        <v>Maria Benevente</v>
      </c>
      <c r="G50" s="118" t="s">
        <v>7</v>
      </c>
      <c r="M50" s="98"/>
      <c r="N50" s="98"/>
      <c r="Q50" s="96"/>
      <c r="R50" s="96"/>
      <c r="S50" s="96"/>
    </row>
    <row r="51" spans="1:19" ht="10.5" customHeight="1">
      <c r="A51" s="106" t="s">
        <v>4</v>
      </c>
      <c r="B51" s="107" t="str">
        <f>'DA-Res'!$B$22</f>
        <v>Maria Benevente</v>
      </c>
      <c r="C51" s="114"/>
      <c r="M51" s="98"/>
      <c r="N51" s="98"/>
      <c r="Q51" s="96"/>
      <c r="R51" s="96"/>
      <c r="S51" s="96"/>
    </row>
    <row r="52" spans="1:19" ht="10.5" customHeight="1" thickBot="1">
      <c r="A52" s="108" t="str">
        <f>'DA-Res'!$A$22</f>
        <v>DA-18</v>
      </c>
      <c r="B52" s="109" t="str">
        <f>'DA-Res'!$D$22</f>
        <v>Maria Helt</v>
      </c>
      <c r="O52" s="96"/>
      <c r="P52" s="96"/>
      <c r="Q52" s="96"/>
      <c r="R52" s="96"/>
      <c r="S52" s="96"/>
    </row>
    <row r="53" spans="1:19" ht="10.5" customHeight="1">
      <c r="A53" s="97"/>
      <c r="O53" s="96"/>
      <c r="P53" s="96"/>
      <c r="Q53" s="96"/>
      <c r="R53" s="96"/>
      <c r="S53" s="96"/>
    </row>
    <row r="54" spans="1:16" ht="10.5" customHeight="1">
      <c r="A54" s="97"/>
      <c r="B54" s="105" t="str">
        <f>IF('DA-Res'!$S$24=0,TOM,'DA-Res'!$E$24)</f>
        <v>9/11 4/11 11/5 11/3 11/9</v>
      </c>
      <c r="I54" s="96"/>
      <c r="J54" s="96"/>
      <c r="K54" s="96"/>
      <c r="L54" s="96"/>
      <c r="M54" s="96"/>
      <c r="N54" s="96"/>
      <c r="O54" s="96"/>
      <c r="P54" s="96"/>
    </row>
    <row r="55" spans="1:16" ht="10.5" customHeight="1">
      <c r="A55" s="106" t="s">
        <v>4</v>
      </c>
      <c r="B55" s="107" t="str">
        <f>'DA-Res'!$B$24</f>
        <v>Eva Christensen</v>
      </c>
      <c r="I55" s="96"/>
      <c r="J55" s="96"/>
      <c r="K55" s="96"/>
      <c r="L55" s="96"/>
      <c r="M55" s="96"/>
      <c r="N55" s="96"/>
      <c r="O55" s="96"/>
      <c r="P55" s="96"/>
    </row>
    <row r="56" spans="1:16" ht="10.5" customHeight="1" thickBot="1">
      <c r="A56" s="108" t="str">
        <f>'DA-Res'!$A$24</f>
        <v>DA-20</v>
      </c>
      <c r="B56" s="109" t="str">
        <f>'DA-Res'!$D$24</f>
        <v>Maria Helt</v>
      </c>
      <c r="C56" s="118" t="s">
        <v>8</v>
      </c>
      <c r="I56" s="96"/>
      <c r="J56" s="96"/>
      <c r="K56" s="96"/>
      <c r="L56" s="96"/>
      <c r="M56" s="96"/>
      <c r="N56" s="96"/>
      <c r="O56" s="96"/>
      <c r="P56" s="96"/>
    </row>
    <row r="57" spans="1:16" ht="9">
      <c r="A57" s="96"/>
      <c r="I57" s="96"/>
      <c r="J57" s="96"/>
      <c r="K57" s="96"/>
      <c r="L57" s="96"/>
      <c r="M57" s="96"/>
      <c r="N57" s="96"/>
      <c r="O57" s="96"/>
      <c r="P57" s="96"/>
    </row>
    <row r="58" spans="1:19" ht="9">
      <c r="A58" s="96"/>
      <c r="O58" s="96"/>
      <c r="P58" s="96"/>
      <c r="Q58" s="96"/>
      <c r="R58" s="96"/>
      <c r="S58" s="96"/>
    </row>
    <row r="59" spans="1:19" ht="28.5" customHeight="1">
      <c r="A59" s="96"/>
      <c r="O59" s="96"/>
      <c r="P59" s="96"/>
      <c r="Q59" s="96"/>
      <c r="R59" s="96"/>
      <c r="S59" s="96"/>
    </row>
    <row r="60" spans="1:27" s="148" customFormat="1" ht="48.75" customHeight="1">
      <c r="A60" s="261" t="str">
        <f>Parametre!$B$1</f>
        <v>CC Plast Cup</v>
      </c>
      <c r="B60" s="147"/>
      <c r="C60" s="262"/>
      <c r="D60" s="262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Z60" s="149"/>
      <c r="AA60" s="149"/>
    </row>
    <row r="61" spans="1:14" s="95" customFormat="1" ht="39.75">
      <c r="A61" s="93" t="str">
        <f>REPT(A2,1)</f>
        <v>Dame A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9" ht="30.75" customHeight="1">
      <c r="A62" s="96"/>
      <c r="O62" s="96"/>
      <c r="P62" s="96"/>
      <c r="Q62" s="96"/>
      <c r="R62" s="96"/>
      <c r="S62" s="96"/>
    </row>
    <row r="63" spans="1:19" ht="21.75" customHeight="1">
      <c r="A63" s="96"/>
      <c r="O63" s="96"/>
      <c r="P63" s="96"/>
      <c r="Q63" s="96"/>
      <c r="R63" s="96"/>
      <c r="S63" s="96"/>
    </row>
    <row r="64" spans="1:19" ht="22.5" customHeight="1">
      <c r="A64" s="120" t="s">
        <v>9</v>
      </c>
      <c r="O64" s="96"/>
      <c r="P64" s="96"/>
      <c r="Q64" s="96"/>
      <c r="R64" s="96"/>
      <c r="S64" s="96"/>
    </row>
    <row r="65" spans="1:19" ht="20.25" customHeight="1">
      <c r="A65" s="113"/>
      <c r="B65" s="105" t="str">
        <f>IF('DA-Res'!$S$25=0,TOM,'DA-Res'!$E$25)</f>
        <v>Bane ? / Kl. ??:??</v>
      </c>
      <c r="O65" s="96"/>
      <c r="P65" s="96"/>
      <c r="Q65" s="96"/>
      <c r="R65" s="96"/>
      <c r="S65" s="96"/>
    </row>
    <row r="66" spans="1:19" ht="10.5" customHeight="1">
      <c r="A66" s="106" t="s">
        <v>4</v>
      </c>
      <c r="B66" s="107" t="str">
        <f>'DA-Res'!$B$25</f>
        <v>Bye</v>
      </c>
      <c r="O66" s="96"/>
      <c r="P66" s="96"/>
      <c r="Q66" s="96"/>
      <c r="R66" s="96"/>
      <c r="S66" s="96"/>
    </row>
    <row r="67" spans="1:19" ht="10.5" customHeight="1" thickBot="1">
      <c r="A67" s="108" t="str">
        <f>'DA-Res'!$A$25</f>
        <v>DA-21</v>
      </c>
      <c r="B67" s="109" t="str">
        <f>'DA-Res'!$D$25</f>
        <v>Bye</v>
      </c>
      <c r="C67" s="110"/>
      <c r="F67" s="105" t="str">
        <f>IF('DA-Res'!$S$29=0,TOM,'DA-Res'!$E$29)</f>
        <v>Bane ? / Kl. ??:??</v>
      </c>
      <c r="O67" s="96"/>
      <c r="P67" s="96"/>
      <c r="Q67" s="96"/>
      <c r="R67" s="96"/>
      <c r="S67" s="96"/>
    </row>
    <row r="68" spans="1:19" ht="10.5" customHeight="1">
      <c r="A68" s="97"/>
      <c r="C68" s="111"/>
      <c r="D68" s="112"/>
      <c r="E68" s="106" t="s">
        <v>4</v>
      </c>
      <c r="F68" s="107" t="e">
        <f>'DA-Res'!$B$29</f>
        <v>#REF!</v>
      </c>
      <c r="G68" s="113"/>
      <c r="O68" s="96"/>
      <c r="P68" s="96"/>
      <c r="Q68" s="96"/>
      <c r="R68" s="96"/>
      <c r="S68" s="96"/>
    </row>
    <row r="69" spans="1:19" ht="10.5" customHeight="1" thickBot="1">
      <c r="A69" s="97"/>
      <c r="B69" s="105" t="str">
        <f>IF('DA-Res'!$S$26=0,TOM,'DA-Res'!$E$26)</f>
        <v>Bane ? / Kl. ??:??</v>
      </c>
      <c r="C69" s="111"/>
      <c r="E69" s="108" t="str">
        <f>'DA-Res'!$A$29</f>
        <v>DA-25</v>
      </c>
      <c r="F69" s="109" t="e">
        <f>'DA-Res'!$D$29</f>
        <v>#REF!</v>
      </c>
      <c r="G69" s="110"/>
      <c r="O69" s="96"/>
      <c r="P69" s="96"/>
      <c r="Q69" s="96"/>
      <c r="R69" s="96"/>
      <c r="S69" s="96"/>
    </row>
    <row r="70" spans="1:19" ht="10.5" customHeight="1">
      <c r="A70" s="106" t="s">
        <v>4</v>
      </c>
      <c r="B70" s="107" t="str">
        <f>'DA-Res'!$B$26</f>
        <v>Bye</v>
      </c>
      <c r="C70" s="114"/>
      <c r="G70" s="111"/>
      <c r="H70" s="115"/>
      <c r="O70" s="96"/>
      <c r="P70" s="96"/>
      <c r="Q70" s="96"/>
      <c r="R70" s="96"/>
      <c r="S70" s="96"/>
    </row>
    <row r="71" spans="1:19" ht="10.5" customHeight="1" thickBot="1">
      <c r="A71" s="108" t="str">
        <f>'DA-Res'!$A$26</f>
        <v>DA-22</v>
      </c>
      <c r="B71" s="109" t="str">
        <f>'DA-Res'!$D$26</f>
        <v>Bye</v>
      </c>
      <c r="G71" s="111"/>
      <c r="H71" s="115"/>
      <c r="J71" s="105" t="str">
        <f>IF('DA-Res'!$S$31=0,TOM,'DA-Res'!$E$31)</f>
        <v>Bane ? / Kl. ??:??</v>
      </c>
      <c r="O71" s="96"/>
      <c r="P71" s="96"/>
      <c r="Q71" s="96"/>
      <c r="R71" s="96"/>
      <c r="S71" s="96"/>
    </row>
    <row r="72" spans="1:19" ht="10.5" customHeight="1">
      <c r="A72" s="97"/>
      <c r="G72" s="111"/>
      <c r="H72" s="116"/>
      <c r="I72" s="106" t="s">
        <v>4</v>
      </c>
      <c r="J72" s="107" t="e">
        <f>'DA-Res'!$B$31</f>
        <v>#REF!</v>
      </c>
      <c r="O72" s="96"/>
      <c r="P72" s="96"/>
      <c r="Q72" s="96"/>
      <c r="R72" s="96"/>
      <c r="S72" s="96"/>
    </row>
    <row r="73" spans="1:19" ht="10.5" customHeight="1" thickBot="1">
      <c r="A73" s="97"/>
      <c r="B73" s="105" t="str">
        <f>IF('DA-Res'!$S$27=0,TOM,'DA-Res'!$E$27)</f>
        <v>Bane ? / Kl. ??:??</v>
      </c>
      <c r="G73" s="111"/>
      <c r="H73" s="115"/>
      <c r="I73" s="108" t="str">
        <f>'DA-Res'!$A$31</f>
        <v>DA-27</v>
      </c>
      <c r="J73" s="109" t="e">
        <f>'DA-Res'!$D$31</f>
        <v>#REF!</v>
      </c>
      <c r="K73" s="118" t="s">
        <v>10</v>
      </c>
      <c r="O73" s="96"/>
      <c r="P73" s="96"/>
      <c r="Q73" s="96"/>
      <c r="R73" s="96"/>
      <c r="S73" s="96"/>
    </row>
    <row r="74" spans="1:19" ht="10.5" customHeight="1">
      <c r="A74" s="106" t="s">
        <v>4</v>
      </c>
      <c r="B74" s="107" t="str">
        <f>'DA-Res'!$B$27</f>
        <v>Bye</v>
      </c>
      <c r="G74" s="111"/>
      <c r="H74" s="115"/>
      <c r="O74" s="96"/>
      <c r="P74" s="96"/>
      <c r="Q74" s="96"/>
      <c r="R74" s="96"/>
      <c r="S74" s="96"/>
    </row>
    <row r="75" spans="1:19" ht="10.5" customHeight="1" thickBot="1">
      <c r="A75" s="108" t="str">
        <f>'DA-Res'!$A$27</f>
        <v>DA-23</v>
      </c>
      <c r="B75" s="109" t="str">
        <f>'DA-Res'!$D$27</f>
        <v>Bye</v>
      </c>
      <c r="C75" s="110"/>
      <c r="F75" s="105" t="str">
        <f>IF('DA-Res'!$S$30=0,TOM,'DA-Res'!$E$30)</f>
        <v>Bane ? / Kl. ??:??</v>
      </c>
      <c r="G75" s="111"/>
      <c r="H75" s="115"/>
      <c r="O75" s="96"/>
      <c r="P75" s="96"/>
      <c r="Q75" s="96"/>
      <c r="R75" s="96"/>
      <c r="S75" s="96"/>
    </row>
    <row r="76" spans="1:19" ht="10.5" customHeight="1">
      <c r="A76" s="97"/>
      <c r="C76" s="111"/>
      <c r="D76" s="112"/>
      <c r="E76" s="106" t="s">
        <v>4</v>
      </c>
      <c r="F76" s="107" t="e">
        <f>'DA-Res'!$B$30</f>
        <v>#REF!</v>
      </c>
      <c r="G76" s="114"/>
      <c r="O76" s="96"/>
      <c r="P76" s="96"/>
      <c r="Q76" s="96"/>
      <c r="R76" s="96"/>
      <c r="S76" s="96"/>
    </row>
    <row r="77" spans="1:19" ht="10.5" customHeight="1" thickBot="1">
      <c r="A77" s="97"/>
      <c r="B77" s="105" t="str">
        <f>IF('DA-Res'!$S$28=0,TOM,'DA-Res'!$E$28)</f>
        <v>Bane ? / Kl. ??:??</v>
      </c>
      <c r="C77" s="111"/>
      <c r="E77" s="108" t="str">
        <f>'DA-Res'!$A$30</f>
        <v>DA-26</v>
      </c>
      <c r="F77" s="109" t="e">
        <f>'DA-Res'!$D$30</f>
        <v>#REF!</v>
      </c>
      <c r="O77" s="96"/>
      <c r="P77" s="96"/>
      <c r="Q77" s="96"/>
      <c r="R77" s="96"/>
      <c r="S77" s="96"/>
    </row>
    <row r="78" spans="1:19" ht="10.5" customHeight="1">
      <c r="A78" s="106" t="s">
        <v>4</v>
      </c>
      <c r="B78" s="107" t="str">
        <f>'DA-Res'!$B$28</f>
        <v>Bye</v>
      </c>
      <c r="C78" s="114"/>
      <c r="O78" s="96"/>
      <c r="P78" s="96"/>
      <c r="Q78" s="96"/>
      <c r="R78" s="96"/>
      <c r="S78" s="96"/>
    </row>
    <row r="79" spans="1:19" ht="10.5" customHeight="1" thickBot="1">
      <c r="A79" s="108" t="str">
        <f>'DA-Res'!$A$28</f>
        <v>DA-24</v>
      </c>
      <c r="B79" s="109" t="str">
        <f>'DA-Res'!$D$28</f>
        <v>Bye</v>
      </c>
      <c r="O79" s="96"/>
      <c r="P79" s="96"/>
      <c r="Q79" s="96"/>
      <c r="R79" s="96"/>
      <c r="S79" s="96"/>
    </row>
    <row r="80" spans="1:19" ht="10.5" customHeight="1">
      <c r="A80" s="97"/>
      <c r="O80" s="96"/>
      <c r="P80" s="96"/>
      <c r="Q80" s="96"/>
      <c r="R80" s="96"/>
      <c r="S80" s="96"/>
    </row>
    <row r="81" spans="1:19" ht="10.5" customHeight="1">
      <c r="A81" s="97"/>
      <c r="O81" s="96"/>
      <c r="P81" s="96"/>
      <c r="Q81" s="96"/>
      <c r="R81" s="96"/>
      <c r="S81" s="96"/>
    </row>
    <row r="82" spans="1:19" ht="10.5" customHeight="1">
      <c r="A82" s="97"/>
      <c r="B82" s="105" t="str">
        <f>IF('DA-Res'!$S$32=0,TOM,'DA-Res'!$E$32)</f>
        <v>Bane ? / Kl. ??:??</v>
      </c>
      <c r="O82" s="96"/>
      <c r="P82" s="96"/>
      <c r="Q82" s="96"/>
      <c r="R82" s="96"/>
      <c r="S82" s="96"/>
    </row>
    <row r="83" spans="1:19" ht="10.5" customHeight="1">
      <c r="A83" s="106" t="s">
        <v>4</v>
      </c>
      <c r="B83" s="107" t="e">
        <f>'DA-Res'!$B$32</f>
        <v>#REF!</v>
      </c>
      <c r="O83" s="96"/>
      <c r="P83" s="96"/>
      <c r="Q83" s="96"/>
      <c r="R83" s="96"/>
      <c r="S83" s="96"/>
    </row>
    <row r="84" spans="1:19" ht="10.5" customHeight="1" thickBot="1">
      <c r="A84" s="108" t="str">
        <f>'DA-Res'!$A$32</f>
        <v>DA-28</v>
      </c>
      <c r="B84" s="109" t="e">
        <f>'DA-Res'!$D$32</f>
        <v>#REF!</v>
      </c>
      <c r="C84" s="118" t="s">
        <v>11</v>
      </c>
      <c r="E84" s="113"/>
      <c r="O84" s="96"/>
      <c r="P84" s="96"/>
      <c r="Q84" s="96"/>
      <c r="R84" s="96"/>
      <c r="S84" s="96"/>
    </row>
    <row r="85" spans="1:19" ht="10.5" customHeight="1">
      <c r="A85" s="97"/>
      <c r="O85" s="96"/>
      <c r="P85" s="96"/>
      <c r="Q85" s="96"/>
      <c r="R85" s="96"/>
      <c r="S85" s="96"/>
    </row>
    <row r="86" spans="1:19" ht="10.5" customHeight="1">
      <c r="A86" s="96"/>
      <c r="O86" s="96"/>
      <c r="P86" s="96"/>
      <c r="Q86" s="96"/>
      <c r="R86" s="96"/>
      <c r="S86" s="96"/>
    </row>
    <row r="87" spans="1:19" ht="10.5" customHeight="1">
      <c r="A87" s="96"/>
      <c r="O87" s="96"/>
      <c r="P87" s="96"/>
      <c r="Q87" s="96"/>
      <c r="R87" s="96"/>
      <c r="S87" s="96"/>
    </row>
    <row r="88" spans="1:19" ht="10.5" customHeight="1">
      <c r="A88" s="103"/>
      <c r="O88" s="96"/>
      <c r="P88" s="96"/>
      <c r="Q88" s="96"/>
      <c r="R88" s="96"/>
      <c r="S88" s="96"/>
    </row>
    <row r="89" spans="1:19" ht="15" customHeight="1">
      <c r="A89" s="121" t="s">
        <v>12</v>
      </c>
      <c r="O89" s="96"/>
      <c r="P89" s="96"/>
      <c r="Q89" s="96"/>
      <c r="R89" s="96"/>
      <c r="S89" s="96"/>
    </row>
    <row r="90" spans="1:19" ht="21" customHeight="1">
      <c r="A90" s="97"/>
      <c r="B90" s="105" t="str">
        <f>IF('DA-Res'!$S$33=0,TOM,'DA-Res'!$E$33)</f>
        <v>Bane ? / Kl. ??:??</v>
      </c>
      <c r="O90" s="96"/>
      <c r="P90" s="96"/>
      <c r="Q90" s="96"/>
      <c r="R90" s="96"/>
      <c r="S90" s="96"/>
    </row>
    <row r="91" spans="1:19" ht="10.5" customHeight="1">
      <c r="A91" s="106" t="s">
        <v>4</v>
      </c>
      <c r="B91" s="107" t="e">
        <f>'DA-Res'!$B$33</f>
        <v>#REF!</v>
      </c>
      <c r="O91" s="96"/>
      <c r="P91" s="96"/>
      <c r="Q91" s="96"/>
      <c r="R91" s="96"/>
      <c r="S91" s="96"/>
    </row>
    <row r="92" spans="1:19" ht="10.5" customHeight="1" thickBot="1">
      <c r="A92" s="108" t="str">
        <f>'DA-Res'!$A$33</f>
        <v>DA-29</v>
      </c>
      <c r="B92" s="109" t="e">
        <f>'DA-Res'!$D$33</f>
        <v>#REF!</v>
      </c>
      <c r="C92" s="110"/>
      <c r="F92" s="105" t="str">
        <f>IF('DA-Res'!$S$35=0,TOM,'DA-Res'!$E$35)</f>
        <v>Bane ? / Kl. ??:??</v>
      </c>
      <c r="O92" s="96"/>
      <c r="P92" s="96"/>
      <c r="Q92" s="96"/>
      <c r="R92" s="96"/>
      <c r="S92" s="96"/>
    </row>
    <row r="93" spans="1:19" ht="10.5" customHeight="1">
      <c r="A93" s="97"/>
      <c r="C93" s="111"/>
      <c r="D93" s="112"/>
      <c r="E93" s="106" t="s">
        <v>4</v>
      </c>
      <c r="F93" s="107" t="e">
        <f>'DA-Res'!$B$35</f>
        <v>#REF!</v>
      </c>
      <c r="O93" s="96"/>
      <c r="P93" s="96"/>
      <c r="Q93" s="96"/>
      <c r="R93" s="96"/>
      <c r="S93" s="96"/>
    </row>
    <row r="94" spans="1:19" ht="10.5" customHeight="1" thickBot="1">
      <c r="A94" s="97"/>
      <c r="B94" s="105" t="str">
        <f>IF('DA-Res'!$S$34=0,TOM,'DA-Res'!$E$34)</f>
        <v>Bane ? / Kl. ??:??</v>
      </c>
      <c r="C94" s="111"/>
      <c r="E94" s="108" t="str">
        <f>'DA-Res'!$A$35</f>
        <v>DA-31</v>
      </c>
      <c r="F94" s="109" t="e">
        <f>'DA-Res'!$D$35</f>
        <v>#REF!</v>
      </c>
      <c r="G94" s="118" t="s">
        <v>13</v>
      </c>
      <c r="O94" s="96"/>
      <c r="P94" s="96"/>
      <c r="Q94" s="96"/>
      <c r="R94" s="96"/>
      <c r="S94" s="96"/>
    </row>
    <row r="95" spans="1:19" ht="10.5" customHeight="1">
      <c r="A95" s="106" t="s">
        <v>4</v>
      </c>
      <c r="B95" s="107" t="e">
        <f>'DA-Res'!$B$34</f>
        <v>#REF!</v>
      </c>
      <c r="C95" s="114"/>
      <c r="O95" s="96"/>
      <c r="P95" s="96"/>
      <c r="Q95" s="96"/>
      <c r="R95" s="96"/>
      <c r="S95" s="96"/>
    </row>
    <row r="96" spans="1:19" ht="10.5" customHeight="1" thickBot="1">
      <c r="A96" s="108" t="str">
        <f>'DA-Res'!$A$34</f>
        <v>DA-30</v>
      </c>
      <c r="B96" s="109" t="e">
        <f>'DA-Res'!$D$34</f>
        <v>#REF!</v>
      </c>
      <c r="O96" s="96"/>
      <c r="P96" s="96"/>
      <c r="Q96" s="96"/>
      <c r="R96" s="96"/>
      <c r="S96" s="96"/>
    </row>
    <row r="97" spans="1:19" ht="10.5" customHeight="1">
      <c r="A97" s="97"/>
      <c r="O97" s="96"/>
      <c r="P97" s="96"/>
      <c r="Q97" s="96"/>
      <c r="R97" s="96"/>
      <c r="S97" s="96"/>
    </row>
    <row r="98" spans="1:19" ht="10.5" customHeight="1">
      <c r="A98" s="97"/>
      <c r="O98" s="96"/>
      <c r="P98" s="96"/>
      <c r="Q98" s="96"/>
      <c r="R98" s="96"/>
      <c r="S98" s="96"/>
    </row>
    <row r="99" spans="1:19" ht="10.5" customHeight="1">
      <c r="A99" s="97"/>
      <c r="B99" s="105" t="str">
        <f>IF('DA-Res'!$S$36=0,TOM,'DA-Res'!$E$36)</f>
        <v>Bane ? / Kl. ??:??</v>
      </c>
      <c r="O99" s="96"/>
      <c r="P99" s="96"/>
      <c r="Q99" s="96"/>
      <c r="R99" s="96"/>
      <c r="S99" s="96"/>
    </row>
    <row r="100" spans="1:19" ht="10.5" customHeight="1">
      <c r="A100" s="106" t="s">
        <v>4</v>
      </c>
      <c r="B100" s="107" t="e">
        <f>'DA-Res'!$B$36</f>
        <v>#REF!</v>
      </c>
      <c r="O100" s="96"/>
      <c r="P100" s="96"/>
      <c r="Q100" s="96"/>
      <c r="R100" s="96"/>
      <c r="S100" s="96"/>
    </row>
    <row r="101" spans="1:19" ht="10.5" customHeight="1" thickBot="1">
      <c r="A101" s="108" t="str">
        <f>'DA-Res'!$A$36</f>
        <v>DA-32</v>
      </c>
      <c r="B101" s="109" t="e">
        <f>'DA-Res'!$D$36</f>
        <v>#REF!</v>
      </c>
      <c r="C101" s="118" t="s">
        <v>14</v>
      </c>
      <c r="O101" s="96"/>
      <c r="P101" s="96"/>
      <c r="Q101" s="96"/>
      <c r="R101" s="96"/>
      <c r="S101" s="96"/>
    </row>
    <row r="102" spans="1:19" ht="10.5" customHeight="1">
      <c r="A102" s="96"/>
      <c r="O102" s="96"/>
      <c r="P102" s="96"/>
      <c r="Q102" s="96"/>
      <c r="R102" s="96"/>
      <c r="S102" s="96"/>
    </row>
    <row r="103" spans="1:19" ht="9">
      <c r="A103" s="96"/>
      <c r="O103" s="96"/>
      <c r="P103" s="96"/>
      <c r="Q103" s="96"/>
      <c r="R103" s="96"/>
      <c r="S103" s="96"/>
    </row>
    <row r="104" spans="1:19" ht="9">
      <c r="A104" s="96"/>
      <c r="O104" s="96"/>
      <c r="P104" s="96"/>
      <c r="Q104" s="96"/>
      <c r="R104" s="96"/>
      <c r="S104" s="96"/>
    </row>
    <row r="105" spans="1:19" ht="9">
      <c r="A105" s="96"/>
      <c r="O105" s="96"/>
      <c r="P105" s="96"/>
      <c r="Q105" s="96"/>
      <c r="R105" s="96"/>
      <c r="S105" s="96"/>
    </row>
    <row r="106" spans="1:19" ht="9">
      <c r="A106" s="96"/>
      <c r="O106" s="96"/>
      <c r="P106" s="96"/>
      <c r="Q106" s="96"/>
      <c r="R106" s="96"/>
      <c r="S106" s="96"/>
    </row>
    <row r="107" spans="5:19" ht="15.75">
      <c r="E107" s="122"/>
      <c r="F107" s="122"/>
      <c r="O107" s="96"/>
      <c r="P107" s="96"/>
      <c r="Q107" s="96"/>
      <c r="R107" s="96"/>
      <c r="S107" s="96"/>
    </row>
    <row r="108" spans="5:19" ht="15.75">
      <c r="E108" s="122"/>
      <c r="F108" s="122"/>
      <c r="O108" s="96"/>
      <c r="P108" s="96"/>
      <c r="Q108" s="96"/>
      <c r="R108" s="96"/>
      <c r="S108" s="96"/>
    </row>
    <row r="109" spans="5:19" ht="15.75">
      <c r="E109" s="122"/>
      <c r="F109" s="122"/>
      <c r="O109" s="96"/>
      <c r="P109" s="96"/>
      <c r="Q109" s="96"/>
      <c r="R109" s="96"/>
      <c r="S109" s="96"/>
    </row>
    <row r="110" spans="5:19" ht="15.75">
      <c r="E110" s="122"/>
      <c r="F110" s="122"/>
      <c r="O110" s="96"/>
      <c r="P110" s="96"/>
      <c r="Q110" s="96"/>
      <c r="R110" s="96"/>
      <c r="S110" s="96"/>
    </row>
    <row r="111" spans="5:19" ht="15.75">
      <c r="E111" s="122"/>
      <c r="F111" s="122"/>
      <c r="O111" s="96"/>
      <c r="P111" s="96"/>
      <c r="Q111" s="96"/>
      <c r="R111" s="96"/>
      <c r="S111" s="96"/>
    </row>
    <row r="112" spans="5:19" ht="15.75">
      <c r="E112" s="122"/>
      <c r="F112" s="122"/>
      <c r="O112" s="96"/>
      <c r="P112" s="96"/>
      <c r="Q112" s="96"/>
      <c r="R112" s="96"/>
      <c r="S112" s="96"/>
    </row>
    <row r="113" spans="5:19" ht="15.75">
      <c r="E113" s="122"/>
      <c r="F113" s="122"/>
      <c r="O113" s="96"/>
      <c r="P113" s="96"/>
      <c r="Q113" s="96"/>
      <c r="R113" s="96"/>
      <c r="S113" s="96"/>
    </row>
    <row r="114" spans="5:19" ht="15.75">
      <c r="E114" s="122"/>
      <c r="F114" s="122"/>
      <c r="O114" s="96"/>
      <c r="P114" s="96"/>
      <c r="Q114" s="96"/>
      <c r="R114" s="96"/>
      <c r="S114" s="96"/>
    </row>
    <row r="115" spans="5:19" ht="15.75">
      <c r="E115" s="122"/>
      <c r="F115" s="122"/>
      <c r="O115" s="96"/>
      <c r="P115" s="96"/>
      <c r="Q115" s="96"/>
      <c r="R115" s="96"/>
      <c r="S115" s="96"/>
    </row>
    <row r="116" spans="5:19" ht="15.75">
      <c r="E116" s="122"/>
      <c r="F116" s="122"/>
      <c r="O116" s="96"/>
      <c r="P116" s="96"/>
      <c r="Q116" s="96"/>
      <c r="R116" s="96"/>
      <c r="S116" s="96"/>
    </row>
    <row r="117" spans="5:19" ht="15.75">
      <c r="E117" s="122"/>
      <c r="F117" s="122"/>
      <c r="O117" s="96"/>
      <c r="P117" s="96"/>
      <c r="Q117" s="96"/>
      <c r="R117" s="96"/>
      <c r="S117" s="96"/>
    </row>
    <row r="118" spans="5:19" ht="15.75">
      <c r="E118" s="122"/>
      <c r="F118" s="122"/>
      <c r="O118" s="96"/>
      <c r="P118" s="96"/>
      <c r="Q118" s="96"/>
      <c r="R118" s="96"/>
      <c r="S118" s="96"/>
    </row>
    <row r="119" spans="5:19" ht="15.75">
      <c r="E119" s="122"/>
      <c r="F119" s="122"/>
      <c r="O119" s="96"/>
      <c r="P119" s="96"/>
      <c r="Q119" s="96"/>
      <c r="R119" s="96"/>
      <c r="S119" s="96"/>
    </row>
    <row r="120" spans="5:19" ht="15.75">
      <c r="E120" s="122"/>
      <c r="F120" s="122"/>
      <c r="O120" s="96"/>
      <c r="P120" s="96"/>
      <c r="Q120" s="96"/>
      <c r="R120" s="96"/>
      <c r="S120" s="96"/>
    </row>
    <row r="121" spans="5:19" ht="15.75">
      <c r="E121" s="122"/>
      <c r="F121" s="122"/>
      <c r="O121" s="96"/>
      <c r="P121" s="96"/>
      <c r="Q121" s="96"/>
      <c r="R121" s="96"/>
      <c r="S121" s="96"/>
    </row>
    <row r="122" spans="5:19" ht="15.75">
      <c r="E122" s="122"/>
      <c r="F122" s="122"/>
      <c r="O122" s="96"/>
      <c r="P122" s="96"/>
      <c r="Q122" s="96"/>
      <c r="R122" s="96"/>
      <c r="S122" s="96"/>
    </row>
    <row r="123" spans="1:19" ht="9">
      <c r="A123" s="96"/>
      <c r="O123" s="96"/>
      <c r="P123" s="96"/>
      <c r="Q123" s="96"/>
      <c r="R123" s="96"/>
      <c r="S123" s="96"/>
    </row>
    <row r="124" spans="1:19" ht="9">
      <c r="A124" s="96"/>
      <c r="O124" s="96"/>
      <c r="P124" s="96"/>
      <c r="Q124" s="96"/>
      <c r="R124" s="96"/>
      <c r="S124" s="96"/>
    </row>
    <row r="125" spans="1:19" ht="9">
      <c r="A125" s="96"/>
      <c r="O125" s="96"/>
      <c r="P125" s="96"/>
      <c r="Q125" s="96"/>
      <c r="R125" s="96"/>
      <c r="S125" s="96"/>
    </row>
    <row r="126" spans="1:19" ht="9">
      <c r="A126" s="96"/>
      <c r="O126" s="96"/>
      <c r="P126" s="96"/>
      <c r="Q126" s="96"/>
      <c r="R126" s="96"/>
      <c r="S126" s="96"/>
    </row>
    <row r="127" spans="1:19" ht="9">
      <c r="A127" s="96"/>
      <c r="O127" s="96"/>
      <c r="P127" s="96"/>
      <c r="Q127" s="96"/>
      <c r="R127" s="96"/>
      <c r="S127" s="96"/>
    </row>
    <row r="128" spans="1:19" ht="20.25">
      <c r="A128" s="96"/>
      <c r="B128" s="123"/>
      <c r="O128" s="96"/>
      <c r="P128" s="96"/>
      <c r="R128" s="96"/>
      <c r="S128" s="96"/>
    </row>
    <row r="129" ht="20.25">
      <c r="B129" s="123"/>
    </row>
    <row r="130" ht="20.25">
      <c r="B130" s="123"/>
    </row>
    <row r="131" ht="20.25">
      <c r="B131" s="123"/>
    </row>
    <row r="132" ht="20.25">
      <c r="B132" s="123"/>
    </row>
    <row r="133" ht="20.25">
      <c r="B133" s="123"/>
    </row>
    <row r="134" spans="2:14" s="125" customFormat="1" ht="20.2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 s="125" customFormat="1" ht="2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 s="125" customFormat="1" ht="20.2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 s="125" customFormat="1" ht="18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 s="125" customFormat="1" ht="18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 s="125" customFormat="1" ht="18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 s="125" customFormat="1" ht="18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 s="125" customFormat="1" ht="18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 s="125" customFormat="1" ht="18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 s="125" customFormat="1" ht="18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 s="125" customFormat="1" ht="18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 s="125" customFormat="1" ht="18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 s="125" customFormat="1" ht="18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</sheetData>
  <sheetProtection/>
  <printOptions horizontalCentered="1"/>
  <pageMargins left="0.2362204724409449" right="0.2362204724409449" top="0.3937007874015748" bottom="0.8267716535433072" header="0.5118110236220472" footer="0.8661417322834646"/>
  <pageSetup fitToHeight="2" fitToWidth="2" horizontalDpi="600" verticalDpi="600" orientation="portrait" paperSize="9" r:id="rId1"/>
  <rowBreaks count="3" manualBreakCount="3">
    <brk id="58" max="65535" man="1"/>
    <brk id="59" max="6553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Hansen</dc:creator>
  <cp:keywords/>
  <dc:description/>
  <cp:lastModifiedBy>PC</cp:lastModifiedBy>
  <cp:lastPrinted>2010-11-20T12:16:00Z</cp:lastPrinted>
  <dcterms:created xsi:type="dcterms:W3CDTF">1996-03-15T18:21:58Z</dcterms:created>
  <dcterms:modified xsi:type="dcterms:W3CDTF">2010-11-20T14:29:39Z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