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75" windowWidth="12405" windowHeight="11205" tabRatio="905" firstSheet="2" activeTab="13"/>
  </bookViews>
  <sheets>
    <sheet name="DB-Ræk" sheetId="1" r:id="rId1"/>
    <sheet name="DB-Res" sheetId="2" r:id="rId2"/>
    <sheet name="HB-Ræk" sheetId="3" r:id="rId3"/>
    <sheet name="HB-Res" sheetId="4" r:id="rId4"/>
    <sheet name="HC-Ræk" sheetId="5" r:id="rId5"/>
    <sheet name="HC-Res" sheetId="6" r:id="rId6"/>
    <sheet name="HD-Ræk" sheetId="7" r:id="rId7"/>
    <sheet name="HD-Res" sheetId="8" r:id="rId8"/>
    <sheet name="HE-Ræk" sheetId="9" r:id="rId9"/>
    <sheet name="HE-Res" sheetId="10" r:id="rId10"/>
    <sheet name="HF-Ræk" sheetId="11" r:id="rId11"/>
    <sheet name="HF-Res" sheetId="12" r:id="rId12"/>
    <sheet name="Scorecard" sheetId="13" r:id="rId13"/>
    <sheet name="PLACERING" sheetId="14" r:id="rId14"/>
    <sheet name="Parametre" sheetId="15" r:id="rId15"/>
    <sheet name="Tid - Fredag" sheetId="16" r:id="rId16"/>
    <sheet name="Tid-Lørdag" sheetId="17" r:id="rId17"/>
    <sheet name="OPSLAG" sheetId="18" r:id="rId18"/>
  </sheets>
  <externalReferences>
    <externalReference r:id="rId21"/>
  </externalReferences>
  <definedNames>
    <definedName name="_Regression_Int" localSheetId="0" hidden="1">1</definedName>
    <definedName name="_Regression_Int" localSheetId="2" hidden="1">1</definedName>
    <definedName name="_Regression_Int" localSheetId="4" hidden="1">1</definedName>
    <definedName name="_Regression_Int" localSheetId="6" hidden="1">1</definedName>
    <definedName name="_Regression_Int" localSheetId="8" hidden="1">1</definedName>
    <definedName name="_Regression_Int" localSheetId="10" hidden="1">1</definedName>
    <definedName name="ACwvu.JJ." localSheetId="12" hidden="1">'Scorecard'!$BH$1</definedName>
    <definedName name="alle">#REF!</definedName>
    <definedName name="OMRÅDE" localSheetId="15">'[1]OPSLAG'!$A$2:$H$375</definedName>
    <definedName name="OMRÅDE" localSheetId="16">'[1]OPSLAG'!$A$2:$H$375</definedName>
    <definedName name="OMRÅDE">'OPSLAG'!$A$2:$H$375</definedName>
    <definedName name="ranglist">#REF!</definedName>
    <definedName name="Swvu.JJ." localSheetId="12" hidden="1">'Scorecard'!$BH$1</definedName>
    <definedName name="TOM">#REF!</definedName>
    <definedName name="_xlnm.Print_Area" localSheetId="1">'DB-Res'!$A$1:$F$16</definedName>
    <definedName name="_xlnm.Print_Area" localSheetId="0">'DB-Ræk'!$A$1:$J$75</definedName>
    <definedName name="_xlnm.Print_Area" localSheetId="3">'HB-Res'!$A$1:$F$16</definedName>
    <definedName name="_xlnm.Print_Area" localSheetId="2">'HB-Ræk'!$A$1:$J$75</definedName>
    <definedName name="_xlnm.Print_Area" localSheetId="5">'HC-Res'!$A$1:$F$16</definedName>
    <definedName name="_xlnm.Print_Area" localSheetId="4">'HC-Ræk'!$A$1:$J$75</definedName>
    <definedName name="_xlnm.Print_Area" localSheetId="7">'HD-Res'!$A$1:$F$16</definedName>
    <definedName name="_xlnm.Print_Area" localSheetId="6">'HD-Ræk'!$A$1:$J$75</definedName>
    <definedName name="_xlnm.Print_Area" localSheetId="9">'HE-Res'!$A$1:$F$16</definedName>
    <definedName name="_xlnm.Print_Area" localSheetId="8">'HE-Ræk'!$A$1:$J$75</definedName>
    <definedName name="_xlnm.Print_Area" localSheetId="11">'HF-Res'!$A$1:$F$16</definedName>
    <definedName name="_xlnm.Print_Area" localSheetId="10">'HF-Ræk'!$A$1:$J$75</definedName>
    <definedName name="_xlnm.Print_Area" localSheetId="13">'PLACERING'!$A$1:$E$52</definedName>
    <definedName name="_xlnm.Print_Area" localSheetId="12">'Scorecard'!$B$1:$BF$40</definedName>
    <definedName name="_xlnm.Print_Area" localSheetId="15">'Tid - Fredag'!$A$1:$D$9</definedName>
    <definedName name="_xlnm.Print_Area" localSheetId="16">'Tid-Lørdag'!$A$1:$D$47</definedName>
    <definedName name="wvu.JJ." localSheetId="12" hidden="1">{TRUE,TRUE,-0.8,-17,618,397.8,FALSE,FALSE,TRUE,TRUE,0,1,59,1,24,38,23,4,TRUE,TRUE,3,TRUE,1,TRUE,50,"Swvu.JJ.","ACwvu.JJ.",#N/A,FALSE,FALSE,0.3937007874015748,0.3937007874015748,0.3937007874015748,0.3937007874015748,2,"","",TRUE,TRUE,FALSE,FALSE,1,#N/A,1,1,"=R1C2:R40C58",FALSE,#N/A,#N/A,FALSE,FALSE,FALSE,9,600,600,FALSE,FALSE,TRUE,TRUE,TRUE}</definedName>
    <definedName name="Z_B722009B_01B0_11D4_8673_00A0246433CA_.wvu.PrintArea" localSheetId="12" hidden="1">'Scorecard'!$B$1:$BF$40</definedName>
  </definedNames>
  <calcPr fullCalcOnLoad="1"/>
</workbook>
</file>

<file path=xl/sharedStrings.xml><?xml version="1.0" encoding="utf-8"?>
<sst xmlns="http://schemas.openxmlformats.org/spreadsheetml/2006/main" count="837" uniqueCount="369">
  <si>
    <t xml:space="preserve"> </t>
  </si>
  <si>
    <t>Kvartfinaler</t>
  </si>
  <si>
    <t>Semifinaler</t>
  </si>
  <si>
    <t>Finale</t>
  </si>
  <si>
    <t>Kamp</t>
  </si>
  <si>
    <t>Pladserne: 5 - 8</t>
  </si>
  <si>
    <t xml:space="preserve">  7./ 8. plads</t>
  </si>
  <si>
    <t>Resultat</t>
  </si>
  <si>
    <t>Vinder</t>
  </si>
  <si>
    <t>Taber</t>
  </si>
  <si>
    <t>Blank</t>
  </si>
  <si>
    <t>Sæt</t>
  </si>
  <si>
    <t>Længde</t>
  </si>
  <si>
    <t>/</t>
  </si>
  <si>
    <t>1. sæt</t>
  </si>
  <si>
    <t>2. sæt</t>
  </si>
  <si>
    <t>3. sæt</t>
  </si>
  <si>
    <t>4. sæt</t>
  </si>
  <si>
    <t>5. sæt</t>
  </si>
  <si>
    <t>Sum</t>
  </si>
  <si>
    <t>-</t>
  </si>
  <si>
    <t>Herre B</t>
  </si>
  <si>
    <t>HB-01</t>
  </si>
  <si>
    <t>HB-02</t>
  </si>
  <si>
    <t>HB-03</t>
  </si>
  <si>
    <t>HB-04</t>
  </si>
  <si>
    <t>HB-05</t>
  </si>
  <si>
    <t>HB-06</t>
  </si>
  <si>
    <t>HB-07</t>
  </si>
  <si>
    <t>HB-08</t>
  </si>
  <si>
    <t>HB-09</t>
  </si>
  <si>
    <t>HB-10</t>
  </si>
  <si>
    <t>HB-11</t>
  </si>
  <si>
    <t>HB-12</t>
  </si>
  <si>
    <t>Herre C</t>
  </si>
  <si>
    <t>HC-01</t>
  </si>
  <si>
    <t>HC-02</t>
  </si>
  <si>
    <t>HC-03</t>
  </si>
  <si>
    <t>HC-04</t>
  </si>
  <si>
    <t>HC-05</t>
  </si>
  <si>
    <t>HC-06</t>
  </si>
  <si>
    <t>HC-07</t>
  </si>
  <si>
    <t>HC-08</t>
  </si>
  <si>
    <t>HC-09</t>
  </si>
  <si>
    <t>HC-10</t>
  </si>
  <si>
    <t>HC-11</t>
  </si>
  <si>
    <t>HC-12</t>
  </si>
  <si>
    <t>Herre D</t>
  </si>
  <si>
    <t>HD-01</t>
  </si>
  <si>
    <t>HD-02</t>
  </si>
  <si>
    <t>HD-03</t>
  </si>
  <si>
    <t>HD-04</t>
  </si>
  <si>
    <t>HD-05</t>
  </si>
  <si>
    <t>HD-06</t>
  </si>
  <si>
    <t>HD-07</t>
  </si>
  <si>
    <t>HD-08</t>
  </si>
  <si>
    <t>HD-09</t>
  </si>
  <si>
    <t>HD-10</t>
  </si>
  <si>
    <t>HD-11</t>
  </si>
  <si>
    <t>HD-12</t>
  </si>
  <si>
    <t>Herre E</t>
  </si>
  <si>
    <t>HE-01</t>
  </si>
  <si>
    <t>HE-02</t>
  </si>
  <si>
    <t>HE-03</t>
  </si>
  <si>
    <t>HE-04</t>
  </si>
  <si>
    <t>HE-05</t>
  </si>
  <si>
    <t>HE-06</t>
  </si>
  <si>
    <t>HE-07</t>
  </si>
  <si>
    <t>HE-08</t>
  </si>
  <si>
    <t>HE-09</t>
  </si>
  <si>
    <t>HE-10</t>
  </si>
  <si>
    <t>HE-11</t>
  </si>
  <si>
    <t>HE-12</t>
  </si>
  <si>
    <t>Spillere ..............:</t>
  </si>
  <si>
    <t>1.sæt</t>
  </si>
  <si>
    <t>2.sæt</t>
  </si>
  <si>
    <t>3.sæt</t>
  </si>
  <si>
    <t>4.sæt</t>
  </si>
  <si>
    <t>5.sæt</t>
  </si>
  <si>
    <t>Resultat .............:</t>
  </si>
  <si>
    <t>Vinder .....:</t>
  </si>
  <si>
    <t>Dommere ..........:</t>
  </si>
  <si>
    <t>&amp;</t>
  </si>
  <si>
    <t>1.</t>
  </si>
  <si>
    <t>sæt</t>
  </si>
  <si>
    <t>2.</t>
  </si>
  <si>
    <t>3.</t>
  </si>
  <si>
    <t>4.</t>
  </si>
  <si>
    <t>5.</t>
  </si>
  <si>
    <t>H</t>
  </si>
  <si>
    <t>V</t>
  </si>
  <si>
    <t>Pause mellem sæt:</t>
  </si>
  <si>
    <t>90 sekunder</t>
  </si>
  <si>
    <t>Eks.:</t>
  </si>
  <si>
    <t xml:space="preserve"> Michael Hansen, Slagelse</t>
  </si>
  <si>
    <t xml:space="preserve"> 9</t>
  </si>
  <si>
    <t xml:space="preserve">1 </t>
  </si>
  <si>
    <t>Opvarmning:</t>
  </si>
  <si>
    <t>2,5 min. i hver side.</t>
  </si>
  <si>
    <t xml:space="preserve"> Michael Hansen, OSC</t>
  </si>
  <si>
    <t>Turneringsnavn:</t>
  </si>
  <si>
    <t>Klubnavn:</t>
  </si>
  <si>
    <t>RÆKKE</t>
  </si>
  <si>
    <t>SPILLERE</t>
  </si>
  <si>
    <t>RESULTAT</t>
  </si>
  <si>
    <t>VINDER</t>
  </si>
  <si>
    <t>TABER</t>
  </si>
  <si>
    <t>DA-33</t>
  </si>
  <si>
    <t>DB-33</t>
  </si>
  <si>
    <t>DC-33</t>
  </si>
  <si>
    <t>DM-33</t>
  </si>
  <si>
    <t>HA-33</t>
  </si>
  <si>
    <t>HB-33</t>
  </si>
  <si>
    <t>HC-33</t>
  </si>
  <si>
    <t>HD-33</t>
  </si>
  <si>
    <t>HE-33</t>
  </si>
  <si>
    <t>HF-33</t>
  </si>
  <si>
    <t>ZZ-33</t>
  </si>
  <si>
    <t>DB-02</t>
  </si>
  <si>
    <t>DB-05</t>
  </si>
  <si>
    <t>DB-01</t>
  </si>
  <si>
    <t>DB-03</t>
  </si>
  <si>
    <t>DB-06</t>
  </si>
  <si>
    <t>DB-04</t>
  </si>
  <si>
    <t>Københavns Squash Klub</t>
  </si>
  <si>
    <t>Dame B</t>
  </si>
  <si>
    <t>Afsat kamplængde fredag:</t>
  </si>
  <si>
    <t>Afsat kamplængde lørdag:</t>
  </si>
  <si>
    <t>DB-07</t>
  </si>
  <si>
    <t>DB-08</t>
  </si>
  <si>
    <t>DB-09</t>
  </si>
  <si>
    <t>DB-10</t>
  </si>
  <si>
    <t>DB-11</t>
  </si>
  <si>
    <t>DB-12</t>
  </si>
  <si>
    <t>&lt;-INDTAST KAMP NUMMER HER!</t>
  </si>
  <si>
    <t>Navn</t>
  </si>
  <si>
    <t>Lodtrækning</t>
  </si>
  <si>
    <t>Dame C</t>
  </si>
  <si>
    <t xml:space="preserve">  3. / 4. plads</t>
  </si>
  <si>
    <t xml:space="preserve">  5. / 6. plads</t>
  </si>
  <si>
    <t>Ketshop Satellite i KSK</t>
  </si>
  <si>
    <t>A</t>
  </si>
  <si>
    <t>B</t>
  </si>
  <si>
    <t>C</t>
  </si>
  <si>
    <t>D</t>
  </si>
  <si>
    <t>A/B</t>
  </si>
  <si>
    <t>C/D</t>
  </si>
  <si>
    <t>Vinder HB-01 vs</t>
  </si>
  <si>
    <t>Vinder HB-03 vs</t>
  </si>
  <si>
    <t>Taber HB-01 vs</t>
  </si>
  <si>
    <t>Taber HB-03 vs</t>
  </si>
  <si>
    <t>Vinder HB-02</t>
  </si>
  <si>
    <t>Vinder HB-04</t>
  </si>
  <si>
    <t>Taber HB-02</t>
  </si>
  <si>
    <t>Taber HB-04</t>
  </si>
  <si>
    <t>Finalen</t>
  </si>
  <si>
    <t>Taber HB-05 vs</t>
  </si>
  <si>
    <t>Vinder HB-09 vs</t>
  </si>
  <si>
    <t>Taber HB-09 vs</t>
  </si>
  <si>
    <t>Taber HB-06</t>
  </si>
  <si>
    <t>Vinder HB-10</t>
  </si>
  <si>
    <t>Taber HB-10</t>
  </si>
  <si>
    <t>Vinder HC-01 vs</t>
  </si>
  <si>
    <t>Vinder HC-03 vs</t>
  </si>
  <si>
    <t>Taber HC-01 vs</t>
  </si>
  <si>
    <t>Taber HC-03 vs</t>
  </si>
  <si>
    <t>Vinder HD-01 vs</t>
  </si>
  <si>
    <t>Vinder HD-03 vs</t>
  </si>
  <si>
    <t>Taber HD-01 vs</t>
  </si>
  <si>
    <t>Taber HD-03 vs</t>
  </si>
  <si>
    <t>Vinder HE-01 vs</t>
  </si>
  <si>
    <t>Vinder HE-03 vs</t>
  </si>
  <si>
    <t>Taber HE-01 vs</t>
  </si>
  <si>
    <t>Taber HE-03 vs</t>
  </si>
  <si>
    <t>Vinder HC-02</t>
  </si>
  <si>
    <t>Vinder HC-04</t>
  </si>
  <si>
    <t>Taber HC-02</t>
  </si>
  <si>
    <t>Taber HC-04</t>
  </si>
  <si>
    <t>Vinder HD-02</t>
  </si>
  <si>
    <t>Vinder HD-04</t>
  </si>
  <si>
    <t>Taber HD-02</t>
  </si>
  <si>
    <t>Taber HD-04</t>
  </si>
  <si>
    <t>Vinder HE-02</t>
  </si>
  <si>
    <t>Vinder HE-04</t>
  </si>
  <si>
    <t>Taber HE-02</t>
  </si>
  <si>
    <t>Taber HE-04</t>
  </si>
  <si>
    <t>Taber HC-05 vs</t>
  </si>
  <si>
    <t>Vinder HC-09 vs</t>
  </si>
  <si>
    <t>Taber HC-09 vs</t>
  </si>
  <si>
    <t>Taber HD-05 vs</t>
  </si>
  <si>
    <t>Vinder HD-09 vs</t>
  </si>
  <si>
    <t>Taber HD-09 vs</t>
  </si>
  <si>
    <t>Taber HE-05 vs</t>
  </si>
  <si>
    <t>Vinder HE-09 vs</t>
  </si>
  <si>
    <t>Taber HE-09 vs</t>
  </si>
  <si>
    <t>Taber HC-06</t>
  </si>
  <si>
    <t>Vinder HC-10</t>
  </si>
  <si>
    <t>Taber HC-10</t>
  </si>
  <si>
    <t>Taber HD-06</t>
  </si>
  <si>
    <t>Vinder HD-10</t>
  </si>
  <si>
    <t>Taber HD-10</t>
  </si>
  <si>
    <t>Taber HE-06</t>
  </si>
  <si>
    <t>Vinder HE-10</t>
  </si>
  <si>
    <t>Taber HE-10</t>
  </si>
  <si>
    <t>Vinder DB-01 vs</t>
  </si>
  <si>
    <t>Vinder DB-03 vs</t>
  </si>
  <si>
    <t>Taber DB-01 vs</t>
  </si>
  <si>
    <t>Taber DB-03 vs</t>
  </si>
  <si>
    <t>Vinder DB-02</t>
  </si>
  <si>
    <t>Vinder DB-04</t>
  </si>
  <si>
    <t>Taber DB-02</t>
  </si>
  <si>
    <t>Taber DB-04</t>
  </si>
  <si>
    <t>Taber DB-05 vs</t>
  </si>
  <si>
    <t>Vinder DB-09 vs</t>
  </si>
  <si>
    <t>Taber DB-09 vs</t>
  </si>
  <si>
    <t>Taber DB-06</t>
  </si>
  <si>
    <t>Vinder DB-10</t>
  </si>
  <si>
    <t>Taber DB-10</t>
  </si>
  <si>
    <t>Herre F</t>
  </si>
  <si>
    <t>HF-01</t>
  </si>
  <si>
    <t>HF-02</t>
  </si>
  <si>
    <t>HF-03</t>
  </si>
  <si>
    <t>HF-04</t>
  </si>
  <si>
    <t>HF-05</t>
  </si>
  <si>
    <t>HF-06</t>
  </si>
  <si>
    <t>HF-07</t>
  </si>
  <si>
    <t>HF-08</t>
  </si>
  <si>
    <t>HF-09</t>
  </si>
  <si>
    <t>HF-10</t>
  </si>
  <si>
    <t>HF-11</t>
  </si>
  <si>
    <t>HF-12</t>
  </si>
  <si>
    <t>Vinder HF-01 vs</t>
  </si>
  <si>
    <t>Vinder HF-03 vs</t>
  </si>
  <si>
    <t>Taber HF-01 vs</t>
  </si>
  <si>
    <t>Taber HF-03 vs</t>
  </si>
  <si>
    <t>Vinder HF-02</t>
  </si>
  <si>
    <t>Vinder HF-04</t>
  </si>
  <si>
    <t>Taber HF-02</t>
  </si>
  <si>
    <t>Taber HF-04</t>
  </si>
  <si>
    <t>Taber HF-05 vs</t>
  </si>
  <si>
    <t>Vinder HF-09 vs</t>
  </si>
  <si>
    <t>Taber HF-09 vs</t>
  </si>
  <si>
    <t>Taber HF-06</t>
  </si>
  <si>
    <t>Vinder HF-10</t>
  </si>
  <si>
    <t>Taber HF-10</t>
  </si>
  <si>
    <t>Karina Pilak</t>
  </si>
  <si>
    <t>Leila Jørgensen</t>
  </si>
  <si>
    <t>Lise Aagesen</t>
  </si>
  <si>
    <t>Eve Alfonso</t>
  </si>
  <si>
    <t>Simone Kamp Martens</t>
  </si>
  <si>
    <t>Judit Nemeth</t>
  </si>
  <si>
    <t>Natasja Krummes</t>
  </si>
  <si>
    <t>Herdis Gudbrandsdottir</t>
  </si>
  <si>
    <t>Seedning</t>
  </si>
  <si>
    <t>Jacob Poulsby Andersen</t>
  </si>
  <si>
    <t>Mathias Skjernov</t>
  </si>
  <si>
    <t>Bo Wendemo</t>
  </si>
  <si>
    <t xml:space="preserve">Christian Von Huth </t>
  </si>
  <si>
    <t>Jonatan Clausen</t>
  </si>
  <si>
    <t>Peter Stummann</t>
  </si>
  <si>
    <t>Lars Peter Munch Larsen (W/C)</t>
  </si>
  <si>
    <t>Ole Djurhuus</t>
  </si>
  <si>
    <t>Michael Nielsen</t>
  </si>
  <si>
    <t>Jacob Dyrehauge</t>
  </si>
  <si>
    <t>Rune L. Sørensen</t>
  </si>
  <si>
    <t>Thomas Rønn</t>
  </si>
  <si>
    <t>Mikkel Larssen</t>
  </si>
  <si>
    <t>Cecilie Mayer</t>
  </si>
  <si>
    <t>Jan Kloppenborg</t>
  </si>
  <si>
    <t>Rasmus Krogh Pedersen</t>
  </si>
  <si>
    <t>Adam L. Knudsen</t>
  </si>
  <si>
    <t>Anders C Nielsen</t>
  </si>
  <si>
    <t>Kenneth Petersen</t>
  </si>
  <si>
    <t>Flemming Petersen</t>
  </si>
  <si>
    <t>Amar Mahmoud</t>
  </si>
  <si>
    <t>Jens Løppenthien</t>
  </si>
  <si>
    <t>Rasmus V. Carlsen</t>
  </si>
  <si>
    <t>Kasper Torpe</t>
  </si>
  <si>
    <t>Poul Crone</t>
  </si>
  <si>
    <t>Christian N. Brevadt</t>
  </si>
  <si>
    <t>Thomas Christensen</t>
  </si>
  <si>
    <t>Rune Klitgaard</t>
  </si>
  <si>
    <t>Katarina Holm (W/C)</t>
  </si>
  <si>
    <t>Mikael Rom</t>
  </si>
  <si>
    <t>Jørn Karlsen</t>
  </si>
  <si>
    <t>Henrik M. Pedersen</t>
  </si>
  <si>
    <t>Jesper Bülow</t>
  </si>
  <si>
    <t>Dennis W. Hansen</t>
  </si>
  <si>
    <t>DK Rang</t>
  </si>
  <si>
    <t>Thomas Højgaard Allin</t>
  </si>
  <si>
    <t>Morten Ols</t>
  </si>
  <si>
    <t>Steen Koefoed</t>
  </si>
  <si>
    <t>Janus thøgersen</t>
  </si>
  <si>
    <t>11/1 11/3 11/4</t>
  </si>
  <si>
    <t>11/6 7/11 11/8 11/8</t>
  </si>
  <si>
    <t>9/11 7/11 9/11</t>
  </si>
  <si>
    <t>5/11 5/11 5/11</t>
  </si>
  <si>
    <t>5/11 6/11 3/11</t>
  </si>
  <si>
    <t>6/11 13/11 12/10 9/11 11/8</t>
  </si>
  <si>
    <t>7/11 6/11 12/10 6/11</t>
  </si>
  <si>
    <t>11/4 13/11 11/7</t>
  </si>
  <si>
    <t>Henrik Mølgaard</t>
  </si>
  <si>
    <t>11/9 9/11 11/9 11/7</t>
  </si>
  <si>
    <t>16/14 2/11 2/11 8/11</t>
  </si>
  <si>
    <t>11/6 11/8 11/6</t>
  </si>
  <si>
    <t>11/13 8/11 11/6 6/11</t>
  </si>
  <si>
    <t>9/11 5/11 7/11</t>
  </si>
  <si>
    <t>Kristian Ballisager</t>
  </si>
  <si>
    <t>11/7 11/6 12/10</t>
  </si>
  <si>
    <t>11/9 5/11 10/12 5/11</t>
  </si>
  <si>
    <t>11/4 11/5 11/7</t>
  </si>
  <si>
    <t>11/8 6/11 3/11 11/6 4/11</t>
  </si>
  <si>
    <t>6/11 11/7 7/11 8/11</t>
  </si>
  <si>
    <t>8/11 5/11 8/11</t>
  </si>
  <si>
    <t>11/4 11/7 11/8</t>
  </si>
  <si>
    <t>5/11 9/11 5/11</t>
  </si>
  <si>
    <t>4/11 3/11 11/9 11/13</t>
  </si>
  <si>
    <t>11/6 9/11 7/11 7/11</t>
  </si>
  <si>
    <t>5/11 11/8 6/11 11/9 11/9</t>
  </si>
  <si>
    <t>HD-</t>
  </si>
  <si>
    <t>3/11 10/12 5/11</t>
  </si>
  <si>
    <t>7/11 6/11 7/11</t>
  </si>
  <si>
    <t>11/8 8/11 11/6 11/8</t>
  </si>
  <si>
    <t>11/6 11/6 11/5</t>
  </si>
  <si>
    <t>11/8 11/7 5/11 11/3</t>
  </si>
  <si>
    <t>12/10 11/7 11/4</t>
  </si>
  <si>
    <t>11/4 7/11 12/10 11/9</t>
  </si>
  <si>
    <t>6/11 11/5 9/11 11/3 11/5</t>
  </si>
  <si>
    <t>0/11 0/11 0/11</t>
  </si>
  <si>
    <t>7/11 12/10 11/8 1/11 6/11</t>
  </si>
  <si>
    <t>11/6 4/11 10/12 11/4 8/11</t>
  </si>
  <si>
    <t>11/7 9/11 5/11 3/11</t>
  </si>
  <si>
    <t>12/10 11/4 4/11 7/11 3/11</t>
  </si>
  <si>
    <t>11/7 11/7 11/4</t>
  </si>
  <si>
    <t>8/11 5/11 4/11</t>
  </si>
  <si>
    <t>13/11 4/11 8/11 12/14</t>
  </si>
  <si>
    <t>6/11 2/11 4/11</t>
  </si>
  <si>
    <t>11/7 5/11 11/9 11/3</t>
  </si>
  <si>
    <t>7/11 6/11 9/11</t>
  </si>
  <si>
    <t>9/11 11/3 5/11 11/3 8/11</t>
  </si>
  <si>
    <t>08</t>
  </si>
  <si>
    <t>11/8 3/11 4/11 9/11</t>
  </si>
  <si>
    <t>3/11 9/11 3/11</t>
  </si>
  <si>
    <t>11/5 10/12 8/11 11/5 12/14</t>
  </si>
  <si>
    <t>11/7 11/9 7/11 11/5</t>
  </si>
  <si>
    <t>11/3 5/11 9/11 11/7 11/6</t>
  </si>
  <si>
    <t>11/7 11/5 11/8</t>
  </si>
  <si>
    <t>2/11 11/4 11/6 1/11 5/11</t>
  </si>
  <si>
    <t>11/9 9/11 9/11 11/3 12/10</t>
  </si>
  <si>
    <t>11/9 6/11 11/7 9/11 5/11</t>
  </si>
  <si>
    <t>11/5 11/7 11/5</t>
  </si>
  <si>
    <t>11/5 11/9 11/3</t>
  </si>
  <si>
    <t>10/12 11/5 11/7 11/8</t>
  </si>
  <si>
    <t>11/8 4/11 8/11 11/7 4/11</t>
  </si>
  <si>
    <t>8/11 11/7 6/11 6/11</t>
  </si>
  <si>
    <t>5/11 13/11 9/11 11/6 6/11</t>
  </si>
  <si>
    <t>5/11 3/11 6/11</t>
  </si>
  <si>
    <t>11/3 11/13 11/13 7/11</t>
  </si>
  <si>
    <t>11/9 11/9 3/11 12/10</t>
  </si>
  <si>
    <t>11/9 3/11 12/10 4/11 3/11</t>
  </si>
  <si>
    <t>11/3 12/10 11/6</t>
  </si>
  <si>
    <t>11/7 11/9 11/9</t>
  </si>
  <si>
    <t>5/11 6/11 4/11</t>
  </si>
  <si>
    <t>7/11 6/11 11/6 11/6 8/11</t>
  </si>
  <si>
    <t>11/6 11/6 9/11 9/11 6/11</t>
  </si>
  <si>
    <t>9/11 11/8 11/7 11/4</t>
  </si>
  <si>
    <t>15/13 11/5 7/11 12/10</t>
  </si>
  <si>
    <t>2/11 11/5 11/8 11/8</t>
  </si>
  <si>
    <t>5/11 11/7 7/11 5/11</t>
  </si>
</sst>
</file>

<file path=xl/styles.xml><?xml version="1.0" encoding="utf-8"?>
<styleSheet xmlns="http://schemas.openxmlformats.org/spreadsheetml/2006/main">
  <numFmts count="3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#,##0;&quot;-&quot;#,##0"/>
    <numFmt numFmtId="179" formatCode="#,##0;[Red]&quot;-&quot;#,##0"/>
    <numFmt numFmtId="180" formatCode="#,##0.00;&quot;-&quot;#,##0.00"/>
    <numFmt numFmtId="181" formatCode="#,##0.00;[Red]&quot;-&quot;#,##0.00"/>
    <numFmt numFmtId="182" formatCode="00"/>
    <numFmt numFmtId="183" formatCode="hh\:mm"/>
    <numFmt numFmtId="184" formatCode="General_)"/>
    <numFmt numFmtId="185" formatCode="0#"/>
    <numFmt numFmtId="186" formatCode="dd/mm/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10"/>
      <name val="Arial"/>
      <family val="0"/>
    </font>
    <font>
      <b/>
      <u val="single"/>
      <sz val="12"/>
      <name val="Arial"/>
      <family val="0"/>
    </font>
    <font>
      <b/>
      <sz val="16"/>
      <name val="Arial"/>
      <family val="0"/>
    </font>
    <font>
      <b/>
      <u val="single"/>
      <sz val="16"/>
      <name val="Arial"/>
      <family val="0"/>
    </font>
    <font>
      <sz val="12"/>
      <color indexed="9"/>
      <name val="Arial"/>
      <family val="0"/>
    </font>
    <font>
      <sz val="9"/>
      <name val="Arial Narrow"/>
      <family val="0"/>
    </font>
    <font>
      <b/>
      <sz val="18"/>
      <name val="Arial"/>
      <family val="2"/>
    </font>
    <font>
      <b/>
      <sz val="20"/>
      <color indexed="9"/>
      <name val="Arial"/>
      <family val="2"/>
    </font>
    <font>
      <b/>
      <sz val="14"/>
      <name val="Arial"/>
      <family val="0"/>
    </font>
    <font>
      <sz val="7"/>
      <name val="Arial"/>
      <family val="0"/>
    </font>
    <font>
      <b/>
      <sz val="28"/>
      <name val="Arial Narrow"/>
      <family val="2"/>
    </font>
    <font>
      <sz val="28"/>
      <name val="ProseAntique"/>
      <family val="0"/>
    </font>
    <font>
      <sz val="28"/>
      <name val="Gill Sans Ultra Bold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sz val="14"/>
      <name val="Arial"/>
      <family val="0"/>
    </font>
    <font>
      <b/>
      <sz val="28"/>
      <name val="Arial"/>
      <family val="0"/>
    </font>
    <font>
      <b/>
      <sz val="22"/>
      <name val="Arial"/>
      <family val="0"/>
    </font>
    <font>
      <b/>
      <sz val="12"/>
      <color indexed="9"/>
      <name val="Arial"/>
      <family val="2"/>
    </font>
    <font>
      <i/>
      <sz val="10"/>
      <name val="Arial"/>
      <family val="0"/>
    </font>
    <font>
      <sz val="24"/>
      <name val="Arial"/>
      <family val="2"/>
    </font>
    <font>
      <b/>
      <i/>
      <u val="single"/>
      <sz val="22"/>
      <name val="Castellar"/>
      <family val="1"/>
    </font>
    <font>
      <b/>
      <u val="single"/>
      <sz val="26"/>
      <name val="FrizQuadrata BT"/>
      <family val="0"/>
    </font>
    <font>
      <b/>
      <sz val="12"/>
      <name val="FrizQuadrata BT"/>
      <family val="0"/>
    </font>
    <font>
      <b/>
      <u val="single"/>
      <sz val="12"/>
      <name val="FrizQuadrata BT"/>
      <family val="0"/>
    </font>
    <font>
      <sz val="40"/>
      <name val="Hobo BT"/>
      <family val="5"/>
    </font>
    <font>
      <b/>
      <sz val="14"/>
      <color indexed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8"/>
      <color indexed="63"/>
      <name val="Calibri"/>
      <family val="2"/>
    </font>
    <font>
      <sz val="11"/>
      <color indexed="63"/>
      <name val="Calibri"/>
      <family val="2"/>
    </font>
    <font>
      <b/>
      <sz val="16"/>
      <color indexed="63"/>
      <name val="Calibri"/>
      <family val="2"/>
    </font>
    <font>
      <b/>
      <sz val="2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20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173" fontId="0" fillId="0" borderId="0" applyFont="0" applyFill="0" applyBorder="0" applyAlignment="0" applyProtection="0"/>
    <xf numFmtId="0" fontId="57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45" fillId="16" borderId="1" applyNumberFormat="0" applyAlignment="0" applyProtection="0"/>
    <xf numFmtId="0" fontId="49" fillId="17" borderId="2" applyNumberFormat="0" applyAlignment="0" applyProtection="0"/>
    <xf numFmtId="0" fontId="46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8" fillId="7" borderId="1" applyNumberFormat="0" applyAlignment="0" applyProtection="0"/>
    <xf numFmtId="0" fontId="44" fillId="0" borderId="6" applyNumberFormat="0" applyFill="0" applyAlignment="0" applyProtection="0"/>
    <xf numFmtId="0" fontId="50" fillId="7" borderId="0" applyNumberFormat="0" applyBorder="0" applyAlignment="0" applyProtection="0"/>
    <xf numFmtId="0" fontId="42" fillId="0" borderId="0">
      <alignment/>
      <protection/>
    </xf>
    <xf numFmtId="184" fontId="16" fillId="0" borderId="0">
      <alignment horizontal="right"/>
      <protection/>
    </xf>
    <xf numFmtId="184" fontId="16" fillId="0" borderId="0">
      <alignment horizontal="right"/>
      <protection/>
    </xf>
    <xf numFmtId="184" fontId="16" fillId="0" borderId="0">
      <alignment horizontal="right"/>
      <protection/>
    </xf>
    <xf numFmtId="184" fontId="16" fillId="0" borderId="0">
      <alignment horizontal="right"/>
      <protection/>
    </xf>
    <xf numFmtId="0" fontId="0" fillId="4" borderId="7" applyNumberFormat="0" applyFont="0" applyAlignment="0" applyProtection="0"/>
    <xf numFmtId="0" fontId="51" fillId="1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5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18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18" borderId="12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1" fillId="18" borderId="13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0" fillId="0" borderId="12" xfId="0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1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20" fontId="5" fillId="0" borderId="24" xfId="0" applyNumberFormat="1" applyFont="1" applyBorder="1" applyAlignment="1" quotePrefix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20" fontId="5" fillId="0" borderId="0" xfId="0" applyNumberFormat="1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20" fontId="1" fillId="0" borderId="0" xfId="0" applyNumberFormat="1" applyFont="1" applyAlignment="1">
      <alignment horizontal="left" vertical="center"/>
    </xf>
    <xf numFmtId="20" fontId="1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37" xfId="0" applyBorder="1" applyAlignment="1">
      <alignment/>
    </xf>
    <xf numFmtId="0" fontId="15" fillId="0" borderId="0" xfId="0" applyFont="1" applyAlignment="1">
      <alignment/>
    </xf>
    <xf numFmtId="184" fontId="4" fillId="0" borderId="0" xfId="60" applyFont="1" applyAlignment="1" applyProtection="1">
      <alignment horizontal="left"/>
      <protection/>
    </xf>
    <xf numFmtId="184" fontId="17" fillId="0" borderId="0" xfId="59" applyFont="1" applyAlignment="1">
      <alignment horizontal="centerContinuous"/>
      <protection/>
    </xf>
    <xf numFmtId="184" fontId="18" fillId="0" borderId="0" xfId="59" applyFont="1">
      <alignment horizontal="right"/>
      <protection/>
    </xf>
    <xf numFmtId="184" fontId="18" fillId="0" borderId="0" xfId="59" applyFont="1" applyAlignment="1">
      <alignment horizontal="left"/>
      <protection/>
    </xf>
    <xf numFmtId="184" fontId="16" fillId="0" borderId="0" xfId="59" applyFont="1" applyAlignment="1">
      <alignment horizontal="left"/>
      <protection/>
    </xf>
    <xf numFmtId="184" fontId="17" fillId="0" borderId="0" xfId="58" applyFont="1" applyAlignment="1">
      <alignment horizontal="centerContinuous"/>
      <protection/>
    </xf>
    <xf numFmtId="184" fontId="19" fillId="0" borderId="0" xfId="58" applyFont="1">
      <alignment horizontal="right"/>
      <protection/>
    </xf>
    <xf numFmtId="184" fontId="16" fillId="0" borderId="0" xfId="58" applyFont="1">
      <alignment horizontal="right"/>
      <protection/>
    </xf>
    <xf numFmtId="184" fontId="20" fillId="0" borderId="0" xfId="58" applyFont="1">
      <alignment horizontal="right"/>
      <protection/>
    </xf>
    <xf numFmtId="184" fontId="16" fillId="0" borderId="0" xfId="58">
      <alignment horizontal="right"/>
      <protection/>
    </xf>
    <xf numFmtId="184" fontId="20" fillId="0" borderId="0" xfId="58" applyFont="1" applyAlignment="1">
      <alignment/>
      <protection/>
    </xf>
    <xf numFmtId="184" fontId="21" fillId="0" borderId="0" xfId="58" applyFont="1" applyAlignment="1" applyProtection="1">
      <alignment horizontal="center"/>
      <protection/>
    </xf>
    <xf numFmtId="184" fontId="21" fillId="0" borderId="0" xfId="58" applyFont="1">
      <alignment horizontal="right"/>
      <protection/>
    </xf>
    <xf numFmtId="184" fontId="21" fillId="0" borderId="0" xfId="58" applyFont="1" applyAlignment="1">
      <alignment/>
      <protection/>
    </xf>
    <xf numFmtId="184" fontId="7" fillId="0" borderId="0" xfId="58" applyFont="1" applyAlignment="1">
      <alignment horizontal="left"/>
      <protection/>
    </xf>
    <xf numFmtId="184" fontId="20" fillId="0" borderId="0" xfId="58" applyFont="1" applyAlignment="1" applyProtection="1">
      <alignment horizontal="right"/>
      <protection/>
    </xf>
    <xf numFmtId="184" fontId="20" fillId="0" borderId="38" xfId="58" applyFont="1" applyBorder="1" applyAlignment="1" applyProtection="1">
      <alignment horizontal="center"/>
      <protection/>
    </xf>
    <xf numFmtId="184" fontId="20" fillId="0" borderId="39" xfId="58" applyFont="1" applyBorder="1" applyAlignment="1" applyProtection="1">
      <alignment horizontal="left"/>
      <protection/>
    </xf>
    <xf numFmtId="184" fontId="20" fillId="0" borderId="40" xfId="58" applyFont="1" applyBorder="1" applyAlignment="1" applyProtection="1">
      <alignment horizontal="center"/>
      <protection/>
    </xf>
    <xf numFmtId="184" fontId="20" fillId="0" borderId="41" xfId="58" applyFont="1" applyBorder="1" applyAlignment="1" applyProtection="1">
      <alignment horizontal="left"/>
      <protection/>
    </xf>
    <xf numFmtId="184" fontId="20" fillId="0" borderId="42" xfId="58" applyFont="1" applyBorder="1">
      <alignment horizontal="right"/>
      <protection/>
    </xf>
    <xf numFmtId="184" fontId="20" fillId="0" borderId="43" xfId="58" applyFont="1" applyBorder="1">
      <alignment horizontal="right"/>
      <protection/>
    </xf>
    <xf numFmtId="184" fontId="20" fillId="0" borderId="44" xfId="58" applyFont="1" applyBorder="1">
      <alignment horizontal="right"/>
      <protection/>
    </xf>
    <xf numFmtId="184" fontId="20" fillId="0" borderId="0" xfId="58" applyFont="1" applyBorder="1">
      <alignment horizontal="right"/>
      <protection/>
    </xf>
    <xf numFmtId="184" fontId="20" fillId="0" borderId="45" xfId="58" applyFont="1" applyBorder="1">
      <alignment horizontal="right"/>
      <protection/>
    </xf>
    <xf numFmtId="184" fontId="20" fillId="0" borderId="46" xfId="58" applyFont="1" applyBorder="1">
      <alignment horizontal="right"/>
      <protection/>
    </xf>
    <xf numFmtId="184" fontId="20" fillId="0" borderId="47" xfId="58" applyFont="1" applyBorder="1">
      <alignment horizontal="right"/>
      <protection/>
    </xf>
    <xf numFmtId="184" fontId="7" fillId="0" borderId="0" xfId="58" applyFont="1">
      <alignment horizontal="right"/>
      <protection/>
    </xf>
    <xf numFmtId="184" fontId="20" fillId="0" borderId="0" xfId="58" applyFont="1" applyAlignment="1" applyProtection="1">
      <alignment horizontal="left"/>
      <protection/>
    </xf>
    <xf numFmtId="184" fontId="8" fillId="0" borderId="0" xfId="58" applyFont="1" applyBorder="1" applyAlignment="1" applyProtection="1">
      <alignment horizontal="left"/>
      <protection/>
    </xf>
    <xf numFmtId="184" fontId="22" fillId="0" borderId="0" xfId="58" applyFont="1">
      <alignment horizontal="right"/>
      <protection/>
    </xf>
    <xf numFmtId="184" fontId="23" fillId="0" borderId="0" xfId="58" applyFont="1">
      <alignment horizontal="right"/>
      <protection/>
    </xf>
    <xf numFmtId="184" fontId="24" fillId="0" borderId="0" xfId="58" applyFont="1">
      <alignment horizontal="right"/>
      <protection/>
    </xf>
    <xf numFmtId="184" fontId="25" fillId="0" borderId="0" xfId="57" applyFont="1" applyAlignment="1" applyProtection="1">
      <alignment horizontal="left"/>
      <protection/>
    </xf>
    <xf numFmtId="184" fontId="16" fillId="0" borderId="0" xfId="57" applyAlignment="1">
      <alignment horizontal="left"/>
      <protection/>
    </xf>
    <xf numFmtId="184" fontId="16" fillId="0" borderId="0" xfId="57">
      <alignment horizontal="right"/>
      <protection/>
    </xf>
    <xf numFmtId="184" fontId="16" fillId="0" borderId="0" xfId="57" applyAlignment="1">
      <alignment horizontal="center"/>
      <protection/>
    </xf>
    <xf numFmtId="184" fontId="4" fillId="0" borderId="0" xfId="57" applyFont="1" applyAlignment="1">
      <alignment horizontal="center"/>
      <protection/>
    </xf>
    <xf numFmtId="184" fontId="4" fillId="0" borderId="0" xfId="57" applyFont="1">
      <alignment horizontal="right"/>
      <protection/>
    </xf>
    <xf numFmtId="184" fontId="16" fillId="0" borderId="0" xfId="57" applyAlignment="1" applyProtection="1">
      <alignment horizontal="left"/>
      <protection/>
    </xf>
    <xf numFmtId="185" fontId="4" fillId="0" borderId="0" xfId="57" applyNumberFormat="1" applyFont="1" applyAlignment="1">
      <alignment horizontal="left"/>
      <protection/>
    </xf>
    <xf numFmtId="184" fontId="9" fillId="0" borderId="0" xfId="57" applyFont="1" applyAlignment="1" applyProtection="1">
      <alignment horizontal="left"/>
      <protection/>
    </xf>
    <xf numFmtId="184" fontId="1" fillId="0" borderId="0" xfId="57" applyFont="1">
      <alignment horizontal="right"/>
      <protection/>
    </xf>
    <xf numFmtId="184" fontId="26" fillId="0" borderId="0" xfId="57" applyFont="1" applyAlignment="1">
      <alignment horizontal="left"/>
      <protection/>
    </xf>
    <xf numFmtId="184" fontId="26" fillId="0" borderId="0" xfId="57" applyFont="1" applyAlignment="1" applyProtection="1">
      <alignment horizontal="left"/>
      <protection/>
    </xf>
    <xf numFmtId="184" fontId="13" fillId="0" borderId="0" xfId="57" applyFont="1" applyAlignment="1" applyProtection="1">
      <alignment horizontal="centerContinuous"/>
      <protection/>
    </xf>
    <xf numFmtId="184" fontId="16" fillId="0" borderId="0" xfId="57" applyAlignment="1">
      <alignment horizontal="centerContinuous"/>
      <protection/>
    </xf>
    <xf numFmtId="184" fontId="4" fillId="0" borderId="0" xfId="57" applyFont="1" applyAlignment="1">
      <alignment horizontal="left"/>
      <protection/>
    </xf>
    <xf numFmtId="184" fontId="4" fillId="0" borderId="0" xfId="57" applyFont="1" applyAlignment="1" applyProtection="1">
      <alignment horizontal="left"/>
      <protection/>
    </xf>
    <xf numFmtId="184" fontId="16" fillId="0" borderId="0" xfId="57" applyAlignment="1" quotePrefix="1">
      <alignment horizontal="center"/>
      <protection/>
    </xf>
    <xf numFmtId="184" fontId="4" fillId="0" borderId="0" xfId="57" applyFont="1" applyAlignment="1">
      <alignment horizontal="centerContinuous"/>
      <protection/>
    </xf>
    <xf numFmtId="185" fontId="4" fillId="0" borderId="0" xfId="57" applyNumberFormat="1" applyFont="1" applyAlignment="1" quotePrefix="1">
      <alignment horizontal="left"/>
      <protection/>
    </xf>
    <xf numFmtId="0" fontId="27" fillId="19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184" fontId="25" fillId="0" borderId="0" xfId="57" applyFont="1" applyAlignment="1" applyProtection="1">
      <alignment horizontal="left"/>
      <protection/>
    </xf>
    <xf numFmtId="184" fontId="29" fillId="0" borderId="0" xfId="57" applyFont="1" applyAlignment="1">
      <alignment horizontal="left"/>
      <protection/>
    </xf>
    <xf numFmtId="0" fontId="0" fillId="0" borderId="0" xfId="0" applyBorder="1" applyAlignment="1">
      <alignment vertical="center"/>
    </xf>
    <xf numFmtId="0" fontId="30" fillId="0" borderId="0" xfId="0" applyFont="1" applyAlignment="1">
      <alignment horizontal="centerContinuous"/>
    </xf>
    <xf numFmtId="0" fontId="5" fillId="0" borderId="18" xfId="0" applyFont="1" applyBorder="1" applyAlignment="1">
      <alignment vertical="top"/>
    </xf>
    <xf numFmtId="0" fontId="12" fillId="0" borderId="48" xfId="0" applyFont="1" applyBorder="1" applyAlignment="1">
      <alignment vertical="top"/>
    </xf>
    <xf numFmtId="0" fontId="12" fillId="0" borderId="38" xfId="0" applyFont="1" applyBorder="1" applyAlignment="1">
      <alignment vertical="top"/>
    </xf>
    <xf numFmtId="0" fontId="12" fillId="0" borderId="4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20" xfId="0" applyFont="1" applyBorder="1" applyAlignment="1">
      <alignment vertical="top"/>
    </xf>
    <xf numFmtId="184" fontId="4" fillId="0" borderId="0" xfId="58" applyFont="1" applyAlignment="1">
      <alignment horizontal="left"/>
      <protection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5" fillId="0" borderId="50" xfId="0" applyFont="1" applyBorder="1" applyAlignment="1">
      <alignment vertical="top"/>
    </xf>
    <xf numFmtId="0" fontId="5" fillId="0" borderId="50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7" fillId="0" borderId="52" xfId="0" applyFont="1" applyBorder="1" applyAlignment="1">
      <alignment/>
    </xf>
    <xf numFmtId="0" fontId="7" fillId="0" borderId="37" xfId="0" applyFont="1" applyBorder="1" applyAlignment="1">
      <alignment/>
    </xf>
    <xf numFmtId="0" fontId="0" fillId="0" borderId="53" xfId="0" applyBorder="1" applyAlignment="1">
      <alignment/>
    </xf>
    <xf numFmtId="0" fontId="7" fillId="0" borderId="54" xfId="0" applyFont="1" applyBorder="1" applyAlignment="1">
      <alignment/>
    </xf>
    <xf numFmtId="0" fontId="0" fillId="0" borderId="55" xfId="0" applyBorder="1" applyAlignment="1">
      <alignment/>
    </xf>
    <xf numFmtId="0" fontId="7" fillId="0" borderId="56" xfId="0" applyFont="1" applyBorder="1" applyAlignment="1">
      <alignment/>
    </xf>
    <xf numFmtId="0" fontId="7" fillId="0" borderId="57" xfId="0" applyFont="1" applyBorder="1" applyAlignment="1">
      <alignment/>
    </xf>
    <xf numFmtId="0" fontId="7" fillId="0" borderId="58" xfId="0" applyFont="1" applyBorder="1" applyAlignment="1">
      <alignment/>
    </xf>
    <xf numFmtId="0" fontId="5" fillId="0" borderId="57" xfId="0" applyFont="1" applyBorder="1" applyAlignment="1" quotePrefix="1">
      <alignment horizontal="left"/>
    </xf>
    <xf numFmtId="0" fontId="5" fillId="0" borderId="57" xfId="0" applyFont="1" applyBorder="1" applyAlignment="1" quotePrefix="1">
      <alignment horizontal="right"/>
    </xf>
    <xf numFmtId="0" fontId="31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Alignment="1">
      <alignment/>
    </xf>
    <xf numFmtId="0" fontId="32" fillId="0" borderId="0" xfId="0" applyFont="1" applyAlignment="1">
      <alignment horizontal="centerContinuous"/>
    </xf>
    <xf numFmtId="0" fontId="33" fillId="0" borderId="0" xfId="0" applyFont="1" applyBorder="1" applyAlignment="1">
      <alignment horizontal="centerContinuous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/>
    </xf>
    <xf numFmtId="0" fontId="34" fillId="0" borderId="10" xfId="0" applyFont="1" applyBorder="1" applyAlignment="1">
      <alignment horizontal="centerContinuous"/>
    </xf>
    <xf numFmtId="0" fontId="16" fillId="16" borderId="0" xfId="0" applyFont="1" applyFill="1" applyAlignment="1">
      <alignment horizontal="center" wrapText="1"/>
    </xf>
    <xf numFmtId="0" fontId="16" fillId="16" borderId="0" xfId="0" applyFont="1" applyFill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right" wrapText="1"/>
    </xf>
    <xf numFmtId="20" fontId="1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184" fontId="16" fillId="0" borderId="0" xfId="58" applyFont="1" applyAlignment="1">
      <alignment horizontal="left"/>
      <protection/>
    </xf>
    <xf numFmtId="184" fontId="20" fillId="0" borderId="0" xfId="58" applyFont="1" applyAlignment="1">
      <alignment horizontal="left"/>
      <protection/>
    </xf>
    <xf numFmtId="20" fontId="13" fillId="0" borderId="59" xfId="0" applyNumberFormat="1" applyFont="1" applyBorder="1" applyAlignment="1">
      <alignment horizontal="left"/>
    </xf>
    <xf numFmtId="0" fontId="13" fillId="0" borderId="56" xfId="0" applyFont="1" applyBorder="1" applyAlignment="1">
      <alignment horizontal="center" vertical="center"/>
    </xf>
    <xf numFmtId="0" fontId="42" fillId="0" borderId="0" xfId="56">
      <alignment/>
      <protection/>
    </xf>
    <xf numFmtId="0" fontId="39" fillId="0" borderId="60" xfId="56" applyFont="1" applyBorder="1" applyAlignment="1">
      <alignment horizontal="center" vertical="center"/>
      <protection/>
    </xf>
    <xf numFmtId="0" fontId="39" fillId="0" borderId="61" xfId="56" applyFont="1" applyBorder="1" applyAlignment="1">
      <alignment horizontal="center" vertical="center"/>
      <protection/>
    </xf>
    <xf numFmtId="20" fontId="13" fillId="0" borderId="0" xfId="0" applyNumberFormat="1" applyFont="1" applyAlignment="1">
      <alignment horizontal="center"/>
    </xf>
    <xf numFmtId="20" fontId="13" fillId="0" borderId="56" xfId="0" applyNumberFormat="1" applyFont="1" applyBorder="1" applyAlignment="1">
      <alignment horizontal="left"/>
    </xf>
    <xf numFmtId="0" fontId="38" fillId="0" borderId="0" xfId="56" applyFont="1" applyBorder="1" applyAlignment="1">
      <alignment horizontal="center" vertical="center"/>
      <protection/>
    </xf>
    <xf numFmtId="0" fontId="42" fillId="0" borderId="0" xfId="56" applyBorder="1">
      <alignment/>
      <protection/>
    </xf>
    <xf numFmtId="0" fontId="38" fillId="0" borderId="60" xfId="56" applyFont="1" applyBorder="1" applyAlignment="1">
      <alignment horizontal="center" vertical="center"/>
      <protection/>
    </xf>
    <xf numFmtId="0" fontId="41" fillId="0" borderId="62" xfId="56" applyFont="1" applyBorder="1" applyAlignment="1">
      <alignment horizontal="center" vertical="center"/>
      <protection/>
    </xf>
    <xf numFmtId="0" fontId="39" fillId="0" borderId="0" xfId="56" applyFont="1" applyBorder="1" applyAlignment="1">
      <alignment horizontal="center" vertical="center"/>
      <protection/>
    </xf>
    <xf numFmtId="0" fontId="40" fillId="0" borderId="0" xfId="56" applyFont="1" applyBorder="1" applyAlignment="1">
      <alignment horizontal="center" vertical="center"/>
      <protection/>
    </xf>
    <xf numFmtId="0" fontId="58" fillId="0" borderId="0" xfId="56" applyFont="1" applyBorder="1">
      <alignment/>
      <protection/>
    </xf>
    <xf numFmtId="0" fontId="59" fillId="16" borderId="0" xfId="0" applyFont="1" applyFill="1" applyAlignment="1">
      <alignment/>
    </xf>
    <xf numFmtId="184" fontId="16" fillId="0" borderId="0" xfId="58" applyFont="1">
      <alignment horizontal="right"/>
      <protection/>
    </xf>
    <xf numFmtId="0" fontId="59" fillId="0" borderId="0" xfId="0" applyFont="1" applyAlignment="1">
      <alignment/>
    </xf>
    <xf numFmtId="184" fontId="16" fillId="0" borderId="0" xfId="58" applyFont="1" applyAlignment="1">
      <alignment horizontal="left"/>
      <protection/>
    </xf>
    <xf numFmtId="0" fontId="59" fillId="16" borderId="0" xfId="0" applyFont="1" applyFill="1" applyAlignment="1">
      <alignment horizontal="center"/>
    </xf>
    <xf numFmtId="184" fontId="16" fillId="0" borderId="0" xfId="58" applyFont="1" applyAlignment="1">
      <alignment horizontal="center"/>
      <protection/>
    </xf>
    <xf numFmtId="0" fontId="59" fillId="0" borderId="0" xfId="0" applyFont="1" applyAlignment="1">
      <alignment horizontal="center"/>
    </xf>
    <xf numFmtId="184" fontId="16" fillId="0" borderId="0" xfId="58" applyAlignment="1">
      <alignment horizontal="center"/>
      <protection/>
    </xf>
    <xf numFmtId="184" fontId="16" fillId="0" borderId="0" xfId="58" applyAlignment="1">
      <alignment horizontal="left"/>
      <protection/>
    </xf>
    <xf numFmtId="184" fontId="16" fillId="0" borderId="0" xfId="58" applyAlignment="1">
      <alignment/>
      <protection/>
    </xf>
    <xf numFmtId="0" fontId="13" fillId="0" borderId="0" xfId="0" applyFont="1" applyAlignment="1">
      <alignment/>
    </xf>
    <xf numFmtId="49" fontId="9" fillId="0" borderId="0" xfId="0" applyNumberFormat="1" applyFont="1" applyAlignment="1" quotePrefix="1">
      <alignment horizontal="center"/>
    </xf>
    <xf numFmtId="184" fontId="4" fillId="0" borderId="0" xfId="60" applyFont="1" applyAlignment="1" applyProtection="1">
      <alignment horizontal="left"/>
      <protection/>
    </xf>
    <xf numFmtId="0" fontId="39" fillId="0" borderId="61" xfId="56" applyFont="1" applyFill="1" applyBorder="1" applyAlignment="1">
      <alignment horizontal="center" vertical="center"/>
      <protection/>
    </xf>
    <xf numFmtId="0" fontId="41" fillId="0" borderId="62" xfId="56" applyFont="1" applyFill="1" applyBorder="1" applyAlignment="1">
      <alignment horizontal="center" vertical="center"/>
      <protection/>
    </xf>
    <xf numFmtId="0" fontId="39" fillId="0" borderId="60" xfId="56" applyFont="1" applyFill="1" applyBorder="1" applyAlignment="1">
      <alignment horizontal="center" vertical="center"/>
      <protection/>
    </xf>
    <xf numFmtId="0" fontId="38" fillId="0" borderId="60" xfId="56" applyFont="1" applyFill="1" applyBorder="1" applyAlignment="1">
      <alignment horizontal="center" vertical="center"/>
      <protection/>
    </xf>
    <xf numFmtId="20" fontId="13" fillId="0" borderId="13" xfId="0" applyNumberFormat="1" applyFont="1" applyBorder="1" applyAlignment="1">
      <alignment horizontal="center" vertical="center"/>
    </xf>
    <xf numFmtId="20" fontId="13" fillId="0" borderId="14" xfId="0" applyNumberFormat="1" applyFont="1" applyBorder="1" applyAlignment="1">
      <alignment horizontal="center" vertical="center"/>
    </xf>
    <xf numFmtId="20" fontId="13" fillId="0" borderId="36" xfId="0" applyNumberFormat="1" applyFont="1" applyBorder="1" applyAlignment="1">
      <alignment horizontal="center" vertical="center"/>
    </xf>
    <xf numFmtId="20" fontId="13" fillId="0" borderId="62" xfId="0" applyNumberFormat="1" applyFont="1" applyBorder="1" applyAlignment="1">
      <alignment horizontal="center" vertical="center"/>
    </xf>
    <xf numFmtId="20" fontId="13" fillId="0" borderId="60" xfId="0" applyNumberFormat="1" applyFont="1" applyBorder="1" applyAlignment="1">
      <alignment horizontal="center" vertical="center"/>
    </xf>
    <xf numFmtId="20" fontId="13" fillId="0" borderId="61" xfId="0" applyNumberFormat="1" applyFont="1" applyBorder="1" applyAlignment="1">
      <alignment horizontal="center" vertical="center"/>
    </xf>
    <xf numFmtId="0" fontId="38" fillId="0" borderId="63" xfId="56" applyFont="1" applyBorder="1" applyAlignment="1">
      <alignment horizontal="center" vertical="center"/>
      <protection/>
    </xf>
    <xf numFmtId="0" fontId="38" fillId="0" borderId="0" xfId="56" applyFont="1" applyBorder="1" applyAlignment="1">
      <alignment horizontal="center" vertical="center"/>
      <protection/>
    </xf>
    <xf numFmtId="20" fontId="13" fillId="0" borderId="64" xfId="0" applyNumberFormat="1" applyFont="1" applyBorder="1" applyAlignment="1">
      <alignment horizontal="center" vertical="center"/>
    </xf>
    <xf numFmtId="20" fontId="13" fillId="0" borderId="65" xfId="0" applyNumberFormat="1" applyFont="1" applyBorder="1" applyAlignment="1">
      <alignment horizontal="center" vertical="center"/>
    </xf>
    <xf numFmtId="20" fontId="13" fillId="0" borderId="66" xfId="0" applyNumberFormat="1" applyFont="1" applyBorder="1" applyAlignment="1">
      <alignment horizontal="center" vertical="center"/>
    </xf>
    <xf numFmtId="20" fontId="13" fillId="0" borderId="63" xfId="0" applyNumberFormat="1" applyFont="1" applyBorder="1" applyAlignment="1">
      <alignment horizontal="center" vertical="center"/>
    </xf>
    <xf numFmtId="20" fontId="13" fillId="0" borderId="67" xfId="0" applyNumberFormat="1" applyFont="1" applyBorder="1" applyAlignment="1">
      <alignment horizontal="center" vertical="center"/>
    </xf>
    <xf numFmtId="20" fontId="13" fillId="0" borderId="68" xfId="0" applyNumberFormat="1" applyFont="1" applyBorder="1" applyAlignment="1">
      <alignment horizontal="center" vertical="center"/>
    </xf>
  </cellXfs>
  <cellStyles count="54">
    <cellStyle name="Normal" xfId="0"/>
    <cellStyle name="Comma" xfId="15"/>
    <cellStyle name="Comma [0]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Currency [0]" xfId="41"/>
    <cellStyle name="Bad" xfId="42"/>
    <cellStyle name="Followed Hyperlink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HB-Res" xfId="57"/>
    <cellStyle name="Normal_HB-Ræk" xfId="58"/>
    <cellStyle name="Normal_HM-Ræk" xfId="59"/>
    <cellStyle name="Normal_Resultat" xfId="60"/>
    <cellStyle name="Note" xfId="61"/>
    <cellStyle name="Output" xfId="62"/>
    <cellStyle name="Percent" xfId="63"/>
    <cellStyle name="Title" xfId="64"/>
    <cellStyle name="Total" xfId="65"/>
    <cellStyle name="Currency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0</xdr:colOff>
      <xdr:row>10</xdr:row>
      <xdr:rowOff>0</xdr:rowOff>
    </xdr:from>
    <xdr:to>
      <xdr:col>57</xdr:col>
      <xdr:colOff>0</xdr:colOff>
      <xdr:row>13</xdr:row>
      <xdr:rowOff>200025</xdr:rowOff>
    </xdr:to>
    <xdr:sp>
      <xdr:nvSpPr>
        <xdr:cNvPr id="1" name="Line 1"/>
        <xdr:cNvSpPr>
          <a:spLocks/>
        </xdr:cNvSpPr>
      </xdr:nvSpPr>
      <xdr:spPr>
        <a:xfrm flipH="1">
          <a:off x="11934825" y="2809875"/>
          <a:ext cx="3905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171450</xdr:colOff>
      <xdr:row>19</xdr:row>
      <xdr:rowOff>200025</xdr:rowOff>
    </xdr:from>
    <xdr:to>
      <xdr:col>56</xdr:col>
      <xdr:colOff>390525</xdr:colOff>
      <xdr:row>23</xdr:row>
      <xdr:rowOff>200025</xdr:rowOff>
    </xdr:to>
    <xdr:sp>
      <xdr:nvSpPr>
        <xdr:cNvPr id="2" name="Line 2"/>
        <xdr:cNvSpPr>
          <a:spLocks/>
        </xdr:cNvSpPr>
      </xdr:nvSpPr>
      <xdr:spPr>
        <a:xfrm flipH="1">
          <a:off x="11934825" y="4752975"/>
          <a:ext cx="3905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25</xdr:row>
      <xdr:rowOff>0</xdr:rowOff>
    </xdr:from>
    <xdr:to>
      <xdr:col>56</xdr:col>
      <xdr:colOff>390525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934825" y="5724525"/>
          <a:ext cx="3905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30</xdr:row>
      <xdr:rowOff>0</xdr:rowOff>
    </xdr:from>
    <xdr:to>
      <xdr:col>56</xdr:col>
      <xdr:colOff>390525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934825" y="6696075"/>
          <a:ext cx="3905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66675</xdr:colOff>
      <xdr:row>35</xdr:row>
      <xdr:rowOff>171450</xdr:rowOff>
    </xdr:from>
    <xdr:to>
      <xdr:col>29</xdr:col>
      <xdr:colOff>66675</xdr:colOff>
      <xdr:row>38</xdr:row>
      <xdr:rowOff>57150</xdr:rowOff>
    </xdr:to>
    <xdr:sp>
      <xdr:nvSpPr>
        <xdr:cNvPr id="5" name="Tekst 5"/>
        <xdr:cNvSpPr txBox="1">
          <a:spLocks noChangeArrowheads="1"/>
        </xdr:cNvSpPr>
      </xdr:nvSpPr>
      <xdr:spPr>
        <a:xfrm>
          <a:off x="6581775" y="7839075"/>
          <a:ext cx="5429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sæt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56</xdr:col>
      <xdr:colOff>0</xdr:colOff>
      <xdr:row>35</xdr:row>
      <xdr:rowOff>0</xdr:rowOff>
    </xdr:from>
    <xdr:to>
      <xdr:col>57</xdr:col>
      <xdr:colOff>0</xdr:colOff>
      <xdr:row>38</xdr:row>
      <xdr:rowOff>200025</xdr:rowOff>
    </xdr:to>
    <xdr:sp>
      <xdr:nvSpPr>
        <xdr:cNvPr id="6" name="Line 6"/>
        <xdr:cNvSpPr>
          <a:spLocks/>
        </xdr:cNvSpPr>
      </xdr:nvSpPr>
      <xdr:spPr>
        <a:xfrm flipH="1">
          <a:off x="11934825" y="7667625"/>
          <a:ext cx="3905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9525</xdr:rowOff>
    </xdr:from>
    <xdr:to>
      <xdr:col>12</xdr:col>
      <xdr:colOff>0</xdr:colOff>
      <xdr:row>7</xdr:row>
      <xdr:rowOff>9525</xdr:rowOff>
    </xdr:to>
    <xdr:sp>
      <xdr:nvSpPr>
        <xdr:cNvPr id="7" name="Line 7"/>
        <xdr:cNvSpPr>
          <a:spLocks/>
        </xdr:cNvSpPr>
      </xdr:nvSpPr>
      <xdr:spPr>
        <a:xfrm flipH="1">
          <a:off x="3438525" y="1914525"/>
          <a:ext cx="542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9525</xdr:rowOff>
    </xdr:from>
    <xdr:to>
      <xdr:col>16</xdr:col>
      <xdr:colOff>0</xdr:colOff>
      <xdr:row>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4162425" y="1914525"/>
          <a:ext cx="542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9525</xdr:rowOff>
    </xdr:from>
    <xdr:to>
      <xdr:col>20</xdr:col>
      <xdr:colOff>0</xdr:colOff>
      <xdr:row>7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4886325" y="1914525"/>
          <a:ext cx="542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9525</xdr:rowOff>
    </xdr:from>
    <xdr:to>
      <xdr:col>24</xdr:col>
      <xdr:colOff>0</xdr:colOff>
      <xdr:row>7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5610225" y="1914525"/>
          <a:ext cx="542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15</xdr:row>
      <xdr:rowOff>0</xdr:rowOff>
    </xdr:from>
    <xdr:to>
      <xdr:col>56</xdr:col>
      <xdr:colOff>381000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1934825" y="3781425"/>
          <a:ext cx="3810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9525</xdr:rowOff>
    </xdr:from>
    <xdr:to>
      <xdr:col>8</xdr:col>
      <xdr:colOff>0</xdr:colOff>
      <xdr:row>7</xdr:row>
      <xdr:rowOff>9525</xdr:rowOff>
    </xdr:to>
    <xdr:sp>
      <xdr:nvSpPr>
        <xdr:cNvPr id="12" name="Line 12"/>
        <xdr:cNvSpPr>
          <a:spLocks/>
        </xdr:cNvSpPr>
      </xdr:nvSpPr>
      <xdr:spPr>
        <a:xfrm flipH="1">
          <a:off x="2714625" y="1914525"/>
          <a:ext cx="542925" cy="25717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0</xdr:col>
      <xdr:colOff>1171575</xdr:colOff>
      <xdr:row>0</xdr:row>
      <xdr:rowOff>723900</xdr:rowOff>
    </xdr:to>
    <xdr:sp>
      <xdr:nvSpPr>
        <xdr:cNvPr id="1" name="Tekst 1"/>
        <xdr:cNvSpPr txBox="1">
          <a:spLocks noChangeArrowheads="1"/>
        </xdr:cNvSpPr>
      </xdr:nvSpPr>
      <xdr:spPr>
        <a:xfrm>
          <a:off x="142875" y="123825"/>
          <a:ext cx="102870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1200150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12001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866775</xdr:colOff>
      <xdr:row>0</xdr:row>
      <xdr:rowOff>476250</xdr:rowOff>
    </xdr:to>
    <xdr:sp>
      <xdr:nvSpPr>
        <xdr:cNvPr id="1" name="Tekst 1"/>
        <xdr:cNvSpPr txBox="1">
          <a:spLocks noChangeArrowheads="1"/>
        </xdr:cNvSpPr>
      </xdr:nvSpPr>
      <xdr:spPr>
        <a:xfrm>
          <a:off x="28575" y="28575"/>
          <a:ext cx="83820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Bane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495300</xdr:rowOff>
    </xdr:to>
    <xdr:sp>
      <xdr:nvSpPr>
        <xdr:cNvPr id="2" name="Line 2"/>
        <xdr:cNvSpPr>
          <a:spLocks/>
        </xdr:cNvSpPr>
      </xdr:nvSpPr>
      <xdr:spPr>
        <a:xfrm>
          <a:off x="0" y="0"/>
          <a:ext cx="12001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quash\Turneringer\&#189;monrad%20Blank%20NYE%20TID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M-Ræk"/>
      <sheetName val="DM-Res"/>
      <sheetName val="DA-Ræk"/>
      <sheetName val="DA-Res"/>
      <sheetName val="DB-Ræk"/>
      <sheetName val="DB-Res"/>
      <sheetName val="DC-Ræk"/>
      <sheetName val="DC-Res"/>
      <sheetName val="HM-Ræk"/>
      <sheetName val="HM-Res"/>
      <sheetName val="HA-Ræk"/>
      <sheetName val="HA-Res"/>
      <sheetName val="HB-Ræk"/>
      <sheetName val="HB-Res"/>
      <sheetName val="HC-Ræk"/>
      <sheetName val="HC-Res"/>
      <sheetName val="HD-Ræk"/>
      <sheetName val="HD-Res"/>
      <sheetName val="HE-Ræk"/>
      <sheetName val="HE-Res"/>
      <sheetName val="HF-Ræk"/>
      <sheetName val="HF-Res"/>
      <sheetName val="Scorecard"/>
      <sheetName val="PLACERING"/>
      <sheetName val="Parametre"/>
      <sheetName val="Tid - Fredag"/>
      <sheetName val="Tid-Lørdag"/>
      <sheetName val="OPSLAG"/>
      <sheetName val="Ark2"/>
      <sheetName val="KAMPE"/>
      <sheetName val="Modul1"/>
      <sheetName val="Modul2"/>
      <sheetName val="Modul3"/>
    </sheetNames>
    <sheetDataSet>
      <sheetData sheetId="27">
        <row r="3">
          <cell r="A3" t="e">
            <v>#REF!</v>
          </cell>
          <cell r="B3" t="e">
            <v>#REF!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e">
            <v>#REF!</v>
          </cell>
          <cell r="H3" t="e">
            <v>#REF!</v>
          </cell>
        </row>
        <row r="4">
          <cell r="A4" t="e">
            <v>#REF!</v>
          </cell>
          <cell r="B4" t="e">
            <v>#REF!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</row>
        <row r="5">
          <cell r="A5" t="e">
            <v>#REF!</v>
          </cell>
          <cell r="B5" t="e">
            <v>#REF!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 t="e">
            <v>#REF!</v>
          </cell>
          <cell r="H5" t="e">
            <v>#REF!</v>
          </cell>
        </row>
        <row r="6">
          <cell r="A6" t="e">
            <v>#REF!</v>
          </cell>
          <cell r="B6" t="e">
            <v>#REF!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</row>
        <row r="7">
          <cell r="A7" t="e">
            <v>#REF!</v>
          </cell>
          <cell r="B7" t="e">
            <v>#REF!</v>
          </cell>
          <cell r="C7" t="e">
            <v>#REF!</v>
          </cell>
          <cell r="D7" t="e">
            <v>#REF!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</row>
        <row r="8">
          <cell r="A8" t="e">
            <v>#REF!</v>
          </cell>
          <cell r="B8" t="e">
            <v>#REF!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 t="e">
            <v>#REF!</v>
          </cell>
          <cell r="H8" t="e">
            <v>#REF!</v>
          </cell>
        </row>
        <row r="9">
          <cell r="A9" t="e">
            <v>#REF!</v>
          </cell>
          <cell r="B9" t="e">
            <v>#REF!</v>
          </cell>
          <cell r="C9" t="e">
            <v>#REF!</v>
          </cell>
          <cell r="D9" t="e">
            <v>#REF!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</row>
        <row r="10">
          <cell r="A10" t="e">
            <v>#REF!</v>
          </cell>
          <cell r="B10" t="e">
            <v>#REF!</v>
          </cell>
          <cell r="C10" t="e">
            <v>#REF!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</row>
        <row r="11">
          <cell r="A11" t="e">
            <v>#REF!</v>
          </cell>
          <cell r="B11" t="e">
            <v>#REF!</v>
          </cell>
          <cell r="C11" t="e">
            <v>#REF!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</row>
        <row r="12">
          <cell r="A12" t="str">
            <v>DA-01</v>
          </cell>
          <cell r="B12" t="str">
            <v>1. seedet</v>
          </cell>
          <cell r="C12" t="str">
            <v>-</v>
          </cell>
          <cell r="D12" t="str">
            <v>5. - 8. seedet</v>
          </cell>
          <cell r="E12" t="str">
            <v>Bane ? / Kl. ??:??</v>
          </cell>
          <cell r="F12" t="e">
            <v>#REF!</v>
          </cell>
          <cell r="G12">
            <v>0</v>
          </cell>
          <cell r="H12" t="e">
            <v>#REF!</v>
          </cell>
        </row>
        <row r="13">
          <cell r="A13" t="str">
            <v>DA-02</v>
          </cell>
          <cell r="B13" t="str">
            <v>3. 4. seedet</v>
          </cell>
          <cell r="C13" t="str">
            <v>-</v>
          </cell>
          <cell r="D13" t="str">
            <v>5. - 8. seedet</v>
          </cell>
          <cell r="E13" t="str">
            <v>Bane ? / Kl. ??:??</v>
          </cell>
          <cell r="F13" t="e">
            <v>#REF!</v>
          </cell>
          <cell r="G13">
            <v>0</v>
          </cell>
          <cell r="H13" t="e">
            <v>#REF!</v>
          </cell>
        </row>
        <row r="14">
          <cell r="A14" t="str">
            <v>DA-03</v>
          </cell>
          <cell r="B14" t="str">
            <v>5. - 8. seedet</v>
          </cell>
          <cell r="C14" t="str">
            <v>-</v>
          </cell>
          <cell r="D14" t="str">
            <v>5. - 8. seedet</v>
          </cell>
          <cell r="E14" t="str">
            <v>Bane ? / Kl. ??:??</v>
          </cell>
          <cell r="F14" t="e">
            <v>#REF!</v>
          </cell>
          <cell r="G14">
            <v>0</v>
          </cell>
          <cell r="H14" t="e">
            <v>#REF!</v>
          </cell>
        </row>
        <row r="15">
          <cell r="A15" t="str">
            <v>DA-04</v>
          </cell>
          <cell r="B15" t="str">
            <v>5. - 8. seedet</v>
          </cell>
          <cell r="C15" t="str">
            <v>-</v>
          </cell>
          <cell r="D15" t="str">
            <v>2. seedet</v>
          </cell>
          <cell r="E15" t="str">
            <v>Bane ? / Kl. ??:??</v>
          </cell>
          <cell r="F15" t="e">
            <v>#REF!</v>
          </cell>
          <cell r="G15">
            <v>0</v>
          </cell>
          <cell r="H15" t="e">
            <v>#REF!</v>
          </cell>
        </row>
        <row r="16">
          <cell r="A16" t="str">
            <v>DA-05</v>
          </cell>
          <cell r="B16" t="e">
            <v>#REF!</v>
          </cell>
          <cell r="C16" t="str">
            <v>-</v>
          </cell>
          <cell r="D16" t="e">
            <v>#REF!</v>
          </cell>
          <cell r="E16" t="str">
            <v>Bane ? / Kl. ??:??</v>
          </cell>
          <cell r="F16" t="e">
            <v>#REF!</v>
          </cell>
          <cell r="G16">
            <v>0</v>
          </cell>
          <cell r="H16" t="e">
            <v>#REF!</v>
          </cell>
        </row>
        <row r="17">
          <cell r="A17" t="str">
            <v>DA-06</v>
          </cell>
          <cell r="B17" t="e">
            <v>#REF!</v>
          </cell>
          <cell r="C17" t="str">
            <v>-</v>
          </cell>
          <cell r="D17" t="e">
            <v>#REF!</v>
          </cell>
          <cell r="E17" t="str">
            <v>Bane ? / Kl. ??:??</v>
          </cell>
          <cell r="F17" t="e">
            <v>#REF!</v>
          </cell>
          <cell r="G17">
            <v>0</v>
          </cell>
          <cell r="H17" t="e">
            <v>#REF!</v>
          </cell>
        </row>
        <row r="18">
          <cell r="A18" t="str">
            <v>DA-07</v>
          </cell>
          <cell r="B18" t="e">
            <v>#REF!</v>
          </cell>
          <cell r="C18" t="str">
            <v>-</v>
          </cell>
          <cell r="D18" t="e">
            <v>#REF!</v>
          </cell>
          <cell r="E18" t="str">
            <v>Bane ? / Kl. ??:??</v>
          </cell>
          <cell r="F18" t="e">
            <v>#REF!</v>
          </cell>
          <cell r="G18">
            <v>0</v>
          </cell>
          <cell r="H18" t="e">
            <v>#REF!</v>
          </cell>
        </row>
        <row r="19">
          <cell r="A19" t="str">
            <v>DA-08</v>
          </cell>
          <cell r="B19" t="e">
            <v>#REF!</v>
          </cell>
          <cell r="C19" t="str">
            <v>-</v>
          </cell>
          <cell r="D19" t="e">
            <v>#REF!</v>
          </cell>
          <cell r="E19" t="str">
            <v>Bane ? / Kl. ??:??</v>
          </cell>
          <cell r="F19" t="e">
            <v>#REF!</v>
          </cell>
          <cell r="G19">
            <v>0</v>
          </cell>
          <cell r="H19" t="e">
            <v>#REF!</v>
          </cell>
        </row>
        <row r="20">
          <cell r="A20" t="str">
            <v>DA-09</v>
          </cell>
          <cell r="B20" t="e">
            <v>#REF!</v>
          </cell>
          <cell r="C20" t="str">
            <v>-</v>
          </cell>
          <cell r="D20" t="e">
            <v>#REF!</v>
          </cell>
          <cell r="E20" t="str">
            <v>Bane ? / Kl. ??:??</v>
          </cell>
          <cell r="F20" t="e">
            <v>#REF!</v>
          </cell>
          <cell r="G20">
            <v>0</v>
          </cell>
          <cell r="H20" t="e">
            <v>#REF!</v>
          </cell>
        </row>
        <row r="21">
          <cell r="A21" t="str">
            <v>DA-10</v>
          </cell>
          <cell r="B21" t="e">
            <v>#REF!</v>
          </cell>
          <cell r="C21" t="str">
            <v>-</v>
          </cell>
          <cell r="D21" t="e">
            <v>#REF!</v>
          </cell>
          <cell r="E21" t="str">
            <v>Bane ? / Kl. ??:??</v>
          </cell>
          <cell r="F21" t="e">
            <v>#REF!</v>
          </cell>
          <cell r="G21">
            <v>0</v>
          </cell>
          <cell r="H21" t="e">
            <v>#REF!</v>
          </cell>
        </row>
        <row r="22">
          <cell r="A22" t="str">
            <v>DA-11</v>
          </cell>
          <cell r="B22" t="e">
            <v>#REF!</v>
          </cell>
          <cell r="C22" t="str">
            <v>-</v>
          </cell>
          <cell r="D22" t="e">
            <v>#REF!</v>
          </cell>
          <cell r="E22" t="str">
            <v>Bane ? / Kl. ??:??</v>
          </cell>
          <cell r="F22" t="e">
            <v>#REF!</v>
          </cell>
          <cell r="G22">
            <v>0</v>
          </cell>
          <cell r="H22" t="e">
            <v>#REF!</v>
          </cell>
        </row>
        <row r="23">
          <cell r="A23" t="str">
            <v>DA-12</v>
          </cell>
          <cell r="B23" t="e">
            <v>#REF!</v>
          </cell>
          <cell r="C23" t="str">
            <v>-</v>
          </cell>
          <cell r="D23" t="e">
            <v>#REF!</v>
          </cell>
          <cell r="E23" t="str">
            <v>Bane ? / Kl. ??:??</v>
          </cell>
          <cell r="F23" t="e">
            <v>#REF!</v>
          </cell>
          <cell r="G23">
            <v>0</v>
          </cell>
          <cell r="H23" t="e">
            <v>#REF!</v>
          </cell>
        </row>
        <row r="24">
          <cell r="A24" t="e">
            <v>#REF!</v>
          </cell>
          <cell r="B24" t="e">
            <v>#REF!</v>
          </cell>
          <cell r="C24" t="e">
            <v>#REF!</v>
          </cell>
          <cell r="D24" t="e">
            <v>#REF!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</row>
        <row r="25">
          <cell r="A25" t="e">
            <v>#REF!</v>
          </cell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</row>
        <row r="26">
          <cell r="A26" t="e">
            <v>#REF!</v>
          </cell>
          <cell r="B26" t="e">
            <v>#REF!</v>
          </cell>
          <cell r="C26" t="e">
            <v>#REF!</v>
          </cell>
          <cell r="D26" t="e">
            <v>#REF!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</row>
        <row r="27">
          <cell r="A27" t="e">
            <v>#REF!</v>
          </cell>
          <cell r="B27" t="e">
            <v>#REF!</v>
          </cell>
          <cell r="C27" t="e">
            <v>#REF!</v>
          </cell>
          <cell r="D27" t="e">
            <v>#REF!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</row>
        <row r="28">
          <cell r="A28" t="e">
            <v>#REF!</v>
          </cell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</row>
        <row r="29">
          <cell r="A29" t="e">
            <v>#REF!</v>
          </cell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</row>
        <row r="30">
          <cell r="A30" t="e">
            <v>#REF!</v>
          </cell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</row>
        <row r="31">
          <cell r="A31" t="e">
            <v>#REF!</v>
          </cell>
          <cell r="B31" t="e">
            <v>#REF!</v>
          </cell>
          <cell r="C31" t="e">
            <v>#REF!</v>
          </cell>
          <cell r="D31" t="e">
            <v>#REF!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</row>
        <row r="32">
          <cell r="A32" t="e">
            <v>#REF!</v>
          </cell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</row>
        <row r="34">
          <cell r="A34" t="e">
            <v>#REF!</v>
          </cell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</row>
        <row r="35">
          <cell r="A35" t="str">
            <v>DA-33</v>
          </cell>
        </row>
        <row r="37">
          <cell r="A37" t="e">
            <v>#REF!</v>
          </cell>
          <cell r="B37" t="e">
            <v>#REF!</v>
          </cell>
          <cell r="C37" t="e">
            <v>#REF!</v>
          </cell>
          <cell r="D37" t="e">
            <v>#REF!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</row>
        <row r="38">
          <cell r="A38" t="e">
            <v>#REF!</v>
          </cell>
          <cell r="B38" t="e">
            <v>#REF!</v>
          </cell>
          <cell r="C38" t="e">
            <v>#REF!</v>
          </cell>
          <cell r="D38" t="e">
            <v>#REF!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</row>
        <row r="39">
          <cell r="A39" t="e">
            <v>#REF!</v>
          </cell>
          <cell r="B39" t="e">
            <v>#REF!</v>
          </cell>
          <cell r="C39" t="e">
            <v>#REF!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H39" t="e">
            <v>#REF!</v>
          </cell>
        </row>
        <row r="40">
          <cell r="A40" t="e">
            <v>#REF!</v>
          </cell>
          <cell r="B40" t="e">
            <v>#REF!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</row>
        <row r="41">
          <cell r="A41" t="e">
            <v>#REF!</v>
          </cell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</row>
        <row r="42">
          <cell r="A42" t="e">
            <v>#REF!</v>
          </cell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</row>
        <row r="43">
          <cell r="A43" t="e">
            <v>#REF!</v>
          </cell>
          <cell r="B43" t="e">
            <v>#REF!</v>
          </cell>
          <cell r="C43" t="e">
            <v>#REF!</v>
          </cell>
          <cell r="D43" t="e">
            <v>#REF!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</row>
        <row r="44">
          <cell r="A44" t="e">
            <v>#REF!</v>
          </cell>
          <cell r="B44" t="e">
            <v>#REF!</v>
          </cell>
          <cell r="C44" t="e">
            <v>#REF!</v>
          </cell>
          <cell r="D44" t="e">
            <v>#REF!</v>
          </cell>
          <cell r="E44" t="e">
            <v>#REF!</v>
          </cell>
          <cell r="F44" t="e">
            <v>#REF!</v>
          </cell>
          <cell r="G44" t="e">
            <v>#REF!</v>
          </cell>
          <cell r="H44" t="e">
            <v>#REF!</v>
          </cell>
        </row>
        <row r="45">
          <cell r="A45" t="str">
            <v>DB-01</v>
          </cell>
          <cell r="B45" t="str">
            <v>1. seedet</v>
          </cell>
          <cell r="C45" t="str">
            <v>-</v>
          </cell>
          <cell r="D45" t="str">
            <v>5. - 8. seedet</v>
          </cell>
          <cell r="E45" t="str">
            <v>Bane ? / Kl. ??:??</v>
          </cell>
          <cell r="F45" t="e">
            <v>#REF!</v>
          </cell>
          <cell r="G45">
            <v>0</v>
          </cell>
          <cell r="H45" t="e">
            <v>#REF!</v>
          </cell>
        </row>
        <row r="46">
          <cell r="A46" t="str">
            <v>DB-02</v>
          </cell>
          <cell r="B46" t="str">
            <v>3. 4. seedet</v>
          </cell>
          <cell r="C46" t="str">
            <v>-</v>
          </cell>
          <cell r="D46" t="str">
            <v>5. - 8. seedet</v>
          </cell>
          <cell r="E46" t="str">
            <v>Bane ? / Kl. ??:??</v>
          </cell>
          <cell r="F46" t="e">
            <v>#REF!</v>
          </cell>
          <cell r="G46">
            <v>0</v>
          </cell>
          <cell r="H46" t="e">
            <v>#REF!</v>
          </cell>
        </row>
        <row r="47">
          <cell r="A47" t="str">
            <v>DB-03</v>
          </cell>
          <cell r="B47" t="str">
            <v>5. - 8. seedet</v>
          </cell>
          <cell r="C47" t="str">
            <v>-</v>
          </cell>
          <cell r="D47" t="str">
            <v>5. - 8. seedet</v>
          </cell>
          <cell r="E47" t="str">
            <v>Bane ? / Kl. ??:??</v>
          </cell>
          <cell r="F47" t="e">
            <v>#REF!</v>
          </cell>
          <cell r="G47">
            <v>0</v>
          </cell>
          <cell r="H47" t="e">
            <v>#REF!</v>
          </cell>
        </row>
        <row r="48">
          <cell r="A48" t="str">
            <v>DB-04</v>
          </cell>
          <cell r="B48" t="str">
            <v>5. - 8. seedet</v>
          </cell>
          <cell r="C48" t="str">
            <v>-</v>
          </cell>
          <cell r="D48" t="str">
            <v>2. seedet</v>
          </cell>
          <cell r="E48" t="str">
            <v>Bane ? / Kl. ??:??</v>
          </cell>
          <cell r="F48" t="e">
            <v>#REF!</v>
          </cell>
          <cell r="G48">
            <v>0</v>
          </cell>
          <cell r="H48" t="e">
            <v>#REF!</v>
          </cell>
        </row>
        <row r="49">
          <cell r="A49" t="str">
            <v>DB-05</v>
          </cell>
          <cell r="B49" t="e">
            <v>#REF!</v>
          </cell>
          <cell r="C49" t="str">
            <v>-</v>
          </cell>
          <cell r="D49" t="e">
            <v>#REF!</v>
          </cell>
          <cell r="E49" t="str">
            <v>Bane ? / Kl. ??:??</v>
          </cell>
          <cell r="F49" t="e">
            <v>#REF!</v>
          </cell>
          <cell r="G49">
            <v>0</v>
          </cell>
          <cell r="H49" t="e">
            <v>#REF!</v>
          </cell>
        </row>
        <row r="50">
          <cell r="A50" t="str">
            <v>DB-06</v>
          </cell>
          <cell r="B50" t="e">
            <v>#REF!</v>
          </cell>
          <cell r="C50" t="str">
            <v>-</v>
          </cell>
          <cell r="D50" t="e">
            <v>#REF!</v>
          </cell>
          <cell r="E50" t="str">
            <v>Bane ? / Kl. ??:??</v>
          </cell>
          <cell r="F50" t="e">
            <v>#REF!</v>
          </cell>
          <cell r="G50">
            <v>0</v>
          </cell>
          <cell r="H50" t="e">
            <v>#REF!</v>
          </cell>
        </row>
        <row r="51">
          <cell r="A51" t="str">
            <v>DB-07</v>
          </cell>
          <cell r="B51" t="e">
            <v>#REF!</v>
          </cell>
          <cell r="C51" t="str">
            <v>-</v>
          </cell>
          <cell r="D51" t="e">
            <v>#REF!</v>
          </cell>
          <cell r="E51" t="str">
            <v>Bane ? / Kl. ??:??</v>
          </cell>
          <cell r="F51" t="e">
            <v>#REF!</v>
          </cell>
          <cell r="G51">
            <v>0</v>
          </cell>
          <cell r="H51" t="e">
            <v>#REF!</v>
          </cell>
        </row>
        <row r="52">
          <cell r="A52" t="str">
            <v>DB-08</v>
          </cell>
          <cell r="B52" t="e">
            <v>#REF!</v>
          </cell>
          <cell r="C52" t="str">
            <v>-</v>
          </cell>
          <cell r="D52" t="e">
            <v>#REF!</v>
          </cell>
          <cell r="E52" t="str">
            <v>Bane ? / Kl. ??:??</v>
          </cell>
          <cell r="F52" t="e">
            <v>#REF!</v>
          </cell>
          <cell r="G52">
            <v>0</v>
          </cell>
          <cell r="H52" t="e">
            <v>#REF!</v>
          </cell>
        </row>
        <row r="53">
          <cell r="A53" t="str">
            <v>DB-09</v>
          </cell>
          <cell r="B53" t="e">
            <v>#REF!</v>
          </cell>
          <cell r="C53" t="str">
            <v>-</v>
          </cell>
          <cell r="D53" t="e">
            <v>#REF!</v>
          </cell>
          <cell r="E53" t="str">
            <v>Bane ? / Kl. ??:??</v>
          </cell>
          <cell r="F53" t="e">
            <v>#REF!</v>
          </cell>
          <cell r="G53">
            <v>0</v>
          </cell>
          <cell r="H53" t="e">
            <v>#REF!</v>
          </cell>
        </row>
        <row r="54">
          <cell r="A54" t="str">
            <v>DB-10</v>
          </cell>
          <cell r="B54" t="e">
            <v>#REF!</v>
          </cell>
          <cell r="C54" t="str">
            <v>-</v>
          </cell>
          <cell r="D54" t="e">
            <v>#REF!</v>
          </cell>
          <cell r="E54" t="str">
            <v>Bane ? / Kl. ??:??</v>
          </cell>
          <cell r="F54" t="e">
            <v>#REF!</v>
          </cell>
          <cell r="G54">
            <v>0</v>
          </cell>
          <cell r="H54" t="e">
            <v>#REF!</v>
          </cell>
        </row>
        <row r="55">
          <cell r="A55" t="str">
            <v>DB-11</v>
          </cell>
          <cell r="B55" t="e">
            <v>#REF!</v>
          </cell>
          <cell r="C55" t="str">
            <v>-</v>
          </cell>
          <cell r="D55" t="e">
            <v>#REF!</v>
          </cell>
          <cell r="E55" t="str">
            <v>Bane ? / Kl. ??:??</v>
          </cell>
          <cell r="F55" t="e">
            <v>#REF!</v>
          </cell>
          <cell r="G55">
            <v>0</v>
          </cell>
          <cell r="H55" t="e">
            <v>#REF!</v>
          </cell>
        </row>
        <row r="56">
          <cell r="A56" t="str">
            <v>DB-12</v>
          </cell>
          <cell r="B56" t="e">
            <v>#REF!</v>
          </cell>
          <cell r="C56" t="str">
            <v>-</v>
          </cell>
          <cell r="D56" t="e">
            <v>#REF!</v>
          </cell>
          <cell r="E56" t="str">
            <v>Bane ? / Kl. ??:??</v>
          </cell>
          <cell r="F56" t="e">
            <v>#REF!</v>
          </cell>
          <cell r="G56">
            <v>0</v>
          </cell>
          <cell r="H56" t="e">
            <v>#REF!</v>
          </cell>
        </row>
        <row r="57">
          <cell r="A57" t="e">
            <v>#REF!</v>
          </cell>
          <cell r="B57" t="e">
            <v>#REF!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</row>
        <row r="58">
          <cell r="A58" t="e">
            <v>#REF!</v>
          </cell>
          <cell r="B58" t="e">
            <v>#REF!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</row>
        <row r="59">
          <cell r="A59" t="e">
            <v>#REF!</v>
          </cell>
          <cell r="B59" t="e">
            <v>#REF!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</row>
        <row r="60">
          <cell r="A60" t="e">
            <v>#REF!</v>
          </cell>
          <cell r="B60" t="e">
            <v>#REF!</v>
          </cell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</row>
        <row r="61">
          <cell r="A61" t="e">
            <v>#REF!</v>
          </cell>
          <cell r="B61" t="e">
            <v>#REF!</v>
          </cell>
          <cell r="C61" t="e">
            <v>#REF!</v>
          </cell>
          <cell r="D61" t="e">
            <v>#REF!</v>
          </cell>
          <cell r="E61" t="e">
            <v>#REF!</v>
          </cell>
          <cell r="F61" t="e">
            <v>#REF!</v>
          </cell>
          <cell r="G61" t="e">
            <v>#REF!</v>
          </cell>
          <cell r="H61" t="e">
            <v>#REF!</v>
          </cell>
        </row>
        <row r="62">
          <cell r="A62" t="e">
            <v>#REF!</v>
          </cell>
          <cell r="B62" t="e">
            <v>#REF!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</row>
        <row r="63">
          <cell r="A63" t="e">
            <v>#REF!</v>
          </cell>
          <cell r="B63" t="e">
            <v>#REF!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</row>
        <row r="64">
          <cell r="A64" t="e">
            <v>#REF!</v>
          </cell>
          <cell r="B64" t="e">
            <v>#REF!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</row>
        <row r="65">
          <cell r="A65" t="e">
            <v>#REF!</v>
          </cell>
          <cell r="B65" t="e">
            <v>#REF!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</row>
        <row r="66">
          <cell r="A66" t="e">
            <v>#REF!</v>
          </cell>
          <cell r="B66" t="e">
            <v>#REF!</v>
          </cell>
          <cell r="C66" t="e">
            <v>#REF!</v>
          </cell>
          <cell r="D66" t="e">
            <v>#REF!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</row>
        <row r="67">
          <cell r="A67" t="e">
            <v>#REF!</v>
          </cell>
          <cell r="B67" t="e">
            <v>#REF!</v>
          </cell>
          <cell r="C67" t="e">
            <v>#REF!</v>
          </cell>
          <cell r="D67" t="e">
            <v>#REF!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</row>
        <row r="68">
          <cell r="A68" t="e">
            <v>#REF!</v>
          </cell>
          <cell r="B68" t="e">
            <v>#REF!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</row>
        <row r="69">
          <cell r="A69" t="str">
            <v>DB-33</v>
          </cell>
        </row>
        <row r="71">
          <cell r="A71" t="e">
            <v>#REF!</v>
          </cell>
          <cell r="B71" t="e">
            <v>#REF!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  <cell r="H71" t="e">
            <v>#REF!</v>
          </cell>
        </row>
        <row r="72">
          <cell r="A72" t="e">
            <v>#REF!</v>
          </cell>
          <cell r="B72" t="e">
            <v>#REF!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  <cell r="H72" t="e">
            <v>#REF!</v>
          </cell>
        </row>
        <row r="73">
          <cell r="A73" t="e">
            <v>#REF!</v>
          </cell>
          <cell r="B73" t="e">
            <v>#REF!</v>
          </cell>
          <cell r="C73" t="e">
            <v>#REF!</v>
          </cell>
          <cell r="D73" t="e">
            <v>#REF!</v>
          </cell>
          <cell r="E73" t="e">
            <v>#REF!</v>
          </cell>
          <cell r="F73" t="e">
            <v>#REF!</v>
          </cell>
          <cell r="G73" t="e">
            <v>#REF!</v>
          </cell>
          <cell r="H73" t="e">
            <v>#REF!</v>
          </cell>
        </row>
        <row r="74">
          <cell r="A74" t="e">
            <v>#REF!</v>
          </cell>
          <cell r="B74" t="e">
            <v>#REF!</v>
          </cell>
          <cell r="C74" t="e">
            <v>#REF!</v>
          </cell>
          <cell r="D74" t="e">
            <v>#REF!</v>
          </cell>
          <cell r="E74" t="e">
            <v>#REF!</v>
          </cell>
          <cell r="F74" t="e">
            <v>#REF!</v>
          </cell>
          <cell r="G74" t="e">
            <v>#REF!</v>
          </cell>
          <cell r="H74" t="e">
            <v>#REF!</v>
          </cell>
        </row>
        <row r="75">
          <cell r="A75" t="e">
            <v>#REF!</v>
          </cell>
          <cell r="B75" t="e">
            <v>#REF!</v>
          </cell>
          <cell r="C75" t="e">
            <v>#REF!</v>
          </cell>
          <cell r="D75" t="e">
            <v>#REF!</v>
          </cell>
          <cell r="E75" t="e">
            <v>#REF!</v>
          </cell>
          <cell r="F75" t="e">
            <v>#REF!</v>
          </cell>
          <cell r="G75" t="e">
            <v>#REF!</v>
          </cell>
          <cell r="H75" t="e">
            <v>#REF!</v>
          </cell>
        </row>
        <row r="76">
          <cell r="A76" t="e">
            <v>#REF!</v>
          </cell>
          <cell r="B76" t="e">
            <v>#REF!</v>
          </cell>
          <cell r="C76" t="e">
            <v>#REF!</v>
          </cell>
          <cell r="D76" t="e">
            <v>#REF!</v>
          </cell>
          <cell r="E76" t="e">
            <v>#REF!</v>
          </cell>
          <cell r="F76" t="e">
            <v>#REF!</v>
          </cell>
          <cell r="G76" t="e">
            <v>#REF!</v>
          </cell>
          <cell r="H76" t="e">
            <v>#REF!</v>
          </cell>
        </row>
        <row r="77">
          <cell r="A77" t="e">
            <v>#REF!</v>
          </cell>
          <cell r="B77" t="e">
            <v>#REF!</v>
          </cell>
          <cell r="C77" t="e">
            <v>#REF!</v>
          </cell>
          <cell r="D77" t="e">
            <v>#REF!</v>
          </cell>
          <cell r="E77" t="e">
            <v>#REF!</v>
          </cell>
          <cell r="F77" t="e">
            <v>#REF!</v>
          </cell>
          <cell r="G77" t="e">
            <v>#REF!</v>
          </cell>
          <cell r="H77" t="e">
            <v>#REF!</v>
          </cell>
        </row>
        <row r="78">
          <cell r="A78" t="e">
            <v>#REF!</v>
          </cell>
          <cell r="B78" t="e">
            <v>#REF!</v>
          </cell>
          <cell r="C78" t="e">
            <v>#REF!</v>
          </cell>
          <cell r="D78" t="e">
            <v>#REF!</v>
          </cell>
          <cell r="E78" t="e">
            <v>#REF!</v>
          </cell>
          <cell r="F78" t="e">
            <v>#REF!</v>
          </cell>
          <cell r="G78" t="e">
            <v>#REF!</v>
          </cell>
          <cell r="H78" t="e">
            <v>#REF!</v>
          </cell>
        </row>
        <row r="79">
          <cell r="A79" t="str">
            <v>DC-01</v>
          </cell>
          <cell r="B79">
            <v>0</v>
          </cell>
          <cell r="C79" t="str">
            <v>-</v>
          </cell>
          <cell r="D79">
            <v>0</v>
          </cell>
          <cell r="E79" t="str">
            <v>Bane ? / Kl. ??:??</v>
          </cell>
          <cell r="F79" t="e">
            <v>#REF!</v>
          </cell>
          <cell r="G79">
            <v>0</v>
          </cell>
          <cell r="H79" t="e">
            <v>#REF!</v>
          </cell>
        </row>
        <row r="80">
          <cell r="A80" t="str">
            <v>DC-02</v>
          </cell>
          <cell r="B80">
            <v>0</v>
          </cell>
          <cell r="C80" t="str">
            <v>-</v>
          </cell>
          <cell r="D80">
            <v>0</v>
          </cell>
          <cell r="E80" t="str">
            <v>Bane ? / Kl. ??:??</v>
          </cell>
          <cell r="F80" t="e">
            <v>#REF!</v>
          </cell>
          <cell r="G80">
            <v>0</v>
          </cell>
          <cell r="H80" t="e">
            <v>#REF!</v>
          </cell>
        </row>
        <row r="81">
          <cell r="A81" t="str">
            <v>DC-03</v>
          </cell>
          <cell r="B81">
            <v>0</v>
          </cell>
          <cell r="C81" t="str">
            <v>-</v>
          </cell>
          <cell r="D81">
            <v>0</v>
          </cell>
          <cell r="E81" t="str">
            <v>Bane ? / Kl. ??:??</v>
          </cell>
          <cell r="F81" t="e">
            <v>#REF!</v>
          </cell>
          <cell r="G81">
            <v>0</v>
          </cell>
          <cell r="H81" t="e">
            <v>#REF!</v>
          </cell>
        </row>
        <row r="82">
          <cell r="A82" t="str">
            <v>DC-04</v>
          </cell>
          <cell r="B82">
            <v>0</v>
          </cell>
          <cell r="C82" t="str">
            <v>-</v>
          </cell>
          <cell r="D82">
            <v>0</v>
          </cell>
          <cell r="E82" t="str">
            <v>Bane ? / Kl. ??:??</v>
          </cell>
          <cell r="F82" t="e">
            <v>#REF!</v>
          </cell>
          <cell r="G82">
            <v>0</v>
          </cell>
          <cell r="H82" t="e">
            <v>#REF!</v>
          </cell>
        </row>
        <row r="83">
          <cell r="A83" t="str">
            <v>DC-05</v>
          </cell>
          <cell r="B83" t="e">
            <v>#REF!</v>
          </cell>
          <cell r="C83" t="str">
            <v>-</v>
          </cell>
          <cell r="D83" t="e">
            <v>#REF!</v>
          </cell>
          <cell r="E83" t="str">
            <v>Bane ? / Kl. ??:??</v>
          </cell>
          <cell r="F83" t="e">
            <v>#REF!</v>
          </cell>
          <cell r="G83">
            <v>0</v>
          </cell>
          <cell r="H83" t="e">
            <v>#REF!</v>
          </cell>
        </row>
        <row r="84">
          <cell r="A84" t="str">
            <v>DC-06</v>
          </cell>
          <cell r="B84" t="e">
            <v>#REF!</v>
          </cell>
          <cell r="C84" t="str">
            <v>-</v>
          </cell>
          <cell r="D84" t="e">
            <v>#REF!</v>
          </cell>
          <cell r="E84" t="str">
            <v>Bane ? / Kl. ??:??</v>
          </cell>
          <cell r="F84" t="e">
            <v>#REF!</v>
          </cell>
          <cell r="G84">
            <v>0</v>
          </cell>
          <cell r="H84" t="e">
            <v>#REF!</v>
          </cell>
        </row>
        <row r="85">
          <cell r="A85" t="str">
            <v>DC-07</v>
          </cell>
          <cell r="B85" t="e">
            <v>#REF!</v>
          </cell>
          <cell r="C85" t="str">
            <v>-</v>
          </cell>
          <cell r="D85" t="e">
            <v>#REF!</v>
          </cell>
          <cell r="E85" t="str">
            <v>Bane ? / Kl. ??:??</v>
          </cell>
          <cell r="F85" t="e">
            <v>#REF!</v>
          </cell>
          <cell r="G85">
            <v>0</v>
          </cell>
          <cell r="H85" t="e">
            <v>#REF!</v>
          </cell>
        </row>
        <row r="86">
          <cell r="A86" t="str">
            <v>DC-08</v>
          </cell>
          <cell r="B86" t="e">
            <v>#REF!</v>
          </cell>
          <cell r="C86" t="str">
            <v>-</v>
          </cell>
          <cell r="D86" t="e">
            <v>#REF!</v>
          </cell>
          <cell r="E86" t="str">
            <v>Bane ? / Kl. ??:??</v>
          </cell>
          <cell r="F86" t="e">
            <v>#REF!</v>
          </cell>
          <cell r="G86">
            <v>0</v>
          </cell>
          <cell r="H86" t="e">
            <v>#REF!</v>
          </cell>
        </row>
        <row r="87">
          <cell r="A87" t="str">
            <v>DC-09</v>
          </cell>
          <cell r="B87" t="e">
            <v>#REF!</v>
          </cell>
          <cell r="C87" t="str">
            <v>-</v>
          </cell>
          <cell r="D87" t="e">
            <v>#REF!</v>
          </cell>
          <cell r="E87" t="str">
            <v>Bane ? / Kl. ??:??</v>
          </cell>
          <cell r="F87" t="e">
            <v>#REF!</v>
          </cell>
          <cell r="G87">
            <v>0</v>
          </cell>
          <cell r="H87" t="e">
            <v>#REF!</v>
          </cell>
        </row>
        <row r="88">
          <cell r="A88" t="str">
            <v>DC-10</v>
          </cell>
          <cell r="B88" t="e">
            <v>#REF!</v>
          </cell>
          <cell r="C88" t="str">
            <v>-</v>
          </cell>
          <cell r="D88" t="e">
            <v>#REF!</v>
          </cell>
          <cell r="E88" t="str">
            <v>Bane ? / Kl. ??:??</v>
          </cell>
          <cell r="F88" t="e">
            <v>#REF!</v>
          </cell>
          <cell r="G88">
            <v>0</v>
          </cell>
          <cell r="H88" t="e">
            <v>#REF!</v>
          </cell>
        </row>
        <row r="89">
          <cell r="A89" t="str">
            <v>DC-11</v>
          </cell>
          <cell r="B89" t="e">
            <v>#REF!</v>
          </cell>
          <cell r="C89" t="str">
            <v>-</v>
          </cell>
          <cell r="D89" t="e">
            <v>#REF!</v>
          </cell>
          <cell r="E89" t="str">
            <v>Bane ? / Kl. ??:??</v>
          </cell>
          <cell r="F89" t="e">
            <v>#REF!</v>
          </cell>
          <cell r="G89">
            <v>0</v>
          </cell>
          <cell r="H89" t="e">
            <v>#REF!</v>
          </cell>
        </row>
        <row r="90">
          <cell r="A90" t="str">
            <v>DC-12</v>
          </cell>
          <cell r="B90" t="e">
            <v>#REF!</v>
          </cell>
          <cell r="C90" t="str">
            <v>-</v>
          </cell>
          <cell r="D90" t="e">
            <v>#REF!</v>
          </cell>
          <cell r="E90" t="str">
            <v>Bane ? / Kl. ??:??</v>
          </cell>
          <cell r="F90" t="e">
            <v>#REF!</v>
          </cell>
          <cell r="G90">
            <v>0</v>
          </cell>
          <cell r="H90" t="e">
            <v>#REF!</v>
          </cell>
        </row>
        <row r="91">
          <cell r="A91" t="e">
            <v>#REF!</v>
          </cell>
          <cell r="B91" t="e">
            <v>#REF!</v>
          </cell>
          <cell r="C91" t="e">
            <v>#REF!</v>
          </cell>
          <cell r="D91" t="e">
            <v>#REF!</v>
          </cell>
          <cell r="E91" t="e">
            <v>#REF!</v>
          </cell>
          <cell r="F91" t="e">
            <v>#REF!</v>
          </cell>
          <cell r="G91" t="e">
            <v>#REF!</v>
          </cell>
          <cell r="H91" t="e">
            <v>#REF!</v>
          </cell>
        </row>
        <row r="92">
          <cell r="A92" t="e">
            <v>#REF!</v>
          </cell>
          <cell r="B92" t="e">
            <v>#REF!</v>
          </cell>
          <cell r="C92" t="e">
            <v>#REF!</v>
          </cell>
          <cell r="D92" t="e">
            <v>#REF!</v>
          </cell>
          <cell r="E92" t="e">
            <v>#REF!</v>
          </cell>
          <cell r="F92" t="e">
            <v>#REF!</v>
          </cell>
          <cell r="G92" t="e">
            <v>#REF!</v>
          </cell>
          <cell r="H92" t="e">
            <v>#REF!</v>
          </cell>
        </row>
        <row r="93">
          <cell r="A93" t="e">
            <v>#REF!</v>
          </cell>
          <cell r="B93" t="e">
            <v>#REF!</v>
          </cell>
          <cell r="C93" t="e">
            <v>#REF!</v>
          </cell>
          <cell r="D93" t="e">
            <v>#REF!</v>
          </cell>
          <cell r="E93" t="e">
            <v>#REF!</v>
          </cell>
          <cell r="F93" t="e">
            <v>#REF!</v>
          </cell>
          <cell r="G93" t="e">
            <v>#REF!</v>
          </cell>
          <cell r="H93" t="e">
            <v>#REF!</v>
          </cell>
        </row>
        <row r="94">
          <cell r="A94" t="e">
            <v>#REF!</v>
          </cell>
          <cell r="B94" t="e">
            <v>#REF!</v>
          </cell>
          <cell r="C94" t="e">
            <v>#REF!</v>
          </cell>
          <cell r="D94" t="e">
            <v>#REF!</v>
          </cell>
          <cell r="E94" t="e">
            <v>#REF!</v>
          </cell>
          <cell r="F94" t="e">
            <v>#REF!</v>
          </cell>
          <cell r="G94" t="e">
            <v>#REF!</v>
          </cell>
          <cell r="H94" t="e">
            <v>#REF!</v>
          </cell>
        </row>
        <row r="95">
          <cell r="A95" t="e">
            <v>#REF!</v>
          </cell>
          <cell r="B95" t="e">
            <v>#REF!</v>
          </cell>
          <cell r="C95" t="e">
            <v>#REF!</v>
          </cell>
          <cell r="D95" t="e">
            <v>#REF!</v>
          </cell>
          <cell r="E95" t="e">
            <v>#REF!</v>
          </cell>
          <cell r="F95" t="e">
            <v>#REF!</v>
          </cell>
          <cell r="G95" t="e">
            <v>#REF!</v>
          </cell>
          <cell r="H95" t="e">
            <v>#REF!</v>
          </cell>
        </row>
        <row r="96">
          <cell r="A96" t="e">
            <v>#REF!</v>
          </cell>
          <cell r="B96" t="e">
            <v>#REF!</v>
          </cell>
          <cell r="C96" t="e">
            <v>#REF!</v>
          </cell>
          <cell r="D96" t="e">
            <v>#REF!</v>
          </cell>
          <cell r="E96" t="e">
            <v>#REF!</v>
          </cell>
          <cell r="F96" t="e">
            <v>#REF!</v>
          </cell>
          <cell r="G96" t="e">
            <v>#REF!</v>
          </cell>
          <cell r="H96" t="e">
            <v>#REF!</v>
          </cell>
        </row>
        <row r="97">
          <cell r="A97" t="e">
            <v>#REF!</v>
          </cell>
          <cell r="B97" t="e">
            <v>#REF!</v>
          </cell>
          <cell r="C97" t="e">
            <v>#REF!</v>
          </cell>
          <cell r="D97" t="e">
            <v>#REF!</v>
          </cell>
          <cell r="E97" t="e">
            <v>#REF!</v>
          </cell>
          <cell r="F97" t="e">
            <v>#REF!</v>
          </cell>
          <cell r="G97" t="e">
            <v>#REF!</v>
          </cell>
          <cell r="H97" t="e">
            <v>#REF!</v>
          </cell>
        </row>
        <row r="98">
          <cell r="A98" t="e">
            <v>#REF!</v>
          </cell>
          <cell r="B98" t="e">
            <v>#REF!</v>
          </cell>
          <cell r="C98" t="e">
            <v>#REF!</v>
          </cell>
          <cell r="D98" t="e">
            <v>#REF!</v>
          </cell>
          <cell r="E98" t="e">
            <v>#REF!</v>
          </cell>
          <cell r="F98" t="e">
            <v>#REF!</v>
          </cell>
          <cell r="G98" t="e">
            <v>#REF!</v>
          </cell>
          <cell r="H98" t="e">
            <v>#REF!</v>
          </cell>
        </row>
        <row r="99">
          <cell r="A99" t="e">
            <v>#REF!</v>
          </cell>
          <cell r="B99" t="e">
            <v>#REF!</v>
          </cell>
          <cell r="C99" t="e">
            <v>#REF!</v>
          </cell>
          <cell r="D99" t="e">
            <v>#REF!</v>
          </cell>
          <cell r="E99" t="e">
            <v>#REF!</v>
          </cell>
          <cell r="F99" t="e">
            <v>#REF!</v>
          </cell>
          <cell r="G99" t="e">
            <v>#REF!</v>
          </cell>
          <cell r="H99" t="e">
            <v>#REF!</v>
          </cell>
        </row>
        <row r="100">
          <cell r="A100" t="e">
            <v>#REF!</v>
          </cell>
          <cell r="B100" t="e">
            <v>#REF!</v>
          </cell>
          <cell r="C100" t="e">
            <v>#REF!</v>
          </cell>
          <cell r="D100" t="e">
            <v>#REF!</v>
          </cell>
          <cell r="E100" t="e">
            <v>#REF!</v>
          </cell>
          <cell r="F100" t="e">
            <v>#REF!</v>
          </cell>
          <cell r="G100" t="e">
            <v>#REF!</v>
          </cell>
          <cell r="H100" t="e">
            <v>#REF!</v>
          </cell>
        </row>
        <row r="101">
          <cell r="A101" t="e">
            <v>#REF!</v>
          </cell>
          <cell r="B101" t="e">
            <v>#REF!</v>
          </cell>
          <cell r="C101" t="e">
            <v>#REF!</v>
          </cell>
          <cell r="D101" t="e">
            <v>#REF!</v>
          </cell>
          <cell r="E101" t="e">
            <v>#REF!</v>
          </cell>
          <cell r="F101" t="e">
            <v>#REF!</v>
          </cell>
          <cell r="G101" t="e">
            <v>#REF!</v>
          </cell>
          <cell r="H101" t="e">
            <v>#REF!</v>
          </cell>
        </row>
        <row r="102">
          <cell r="A102" t="e">
            <v>#REF!</v>
          </cell>
          <cell r="B102" t="e">
            <v>#REF!</v>
          </cell>
          <cell r="C102" t="e">
            <v>#REF!</v>
          </cell>
          <cell r="D102" t="e">
            <v>#REF!</v>
          </cell>
          <cell r="E102" t="e">
            <v>#REF!</v>
          </cell>
          <cell r="F102" t="e">
            <v>#REF!</v>
          </cell>
          <cell r="G102" t="e">
            <v>#REF!</v>
          </cell>
          <cell r="H102" t="e">
            <v>#REF!</v>
          </cell>
        </row>
        <row r="103">
          <cell r="A103" t="str">
            <v>DC-33</v>
          </cell>
        </row>
        <row r="105">
          <cell r="A105" t="e">
            <v>#REF!</v>
          </cell>
          <cell r="B105" t="e">
            <v>#REF!</v>
          </cell>
          <cell r="C105" t="e">
            <v>#REF!</v>
          </cell>
          <cell r="D105" t="e">
            <v>#REF!</v>
          </cell>
          <cell r="E105" t="e">
            <v>#REF!</v>
          </cell>
          <cell r="F105" t="e">
            <v>#REF!</v>
          </cell>
          <cell r="G105" t="e">
            <v>#REF!</v>
          </cell>
          <cell r="H105" t="e">
            <v>#REF!</v>
          </cell>
        </row>
        <row r="106">
          <cell r="A106" t="e">
            <v>#REF!</v>
          </cell>
          <cell r="B106" t="e">
            <v>#REF!</v>
          </cell>
          <cell r="C106" t="e">
            <v>#REF!</v>
          </cell>
          <cell r="D106" t="e">
            <v>#REF!</v>
          </cell>
          <cell r="E106" t="e">
            <v>#REF!</v>
          </cell>
          <cell r="F106" t="e">
            <v>#REF!</v>
          </cell>
          <cell r="G106" t="e">
            <v>#REF!</v>
          </cell>
          <cell r="H106" t="e">
            <v>#REF!</v>
          </cell>
        </row>
        <row r="107">
          <cell r="A107" t="e">
            <v>#REF!</v>
          </cell>
          <cell r="B107" t="e">
            <v>#REF!</v>
          </cell>
          <cell r="C107" t="e">
            <v>#REF!</v>
          </cell>
          <cell r="D107" t="e">
            <v>#REF!</v>
          </cell>
          <cell r="E107" t="e">
            <v>#REF!</v>
          </cell>
          <cell r="F107" t="e">
            <v>#REF!</v>
          </cell>
          <cell r="G107" t="e">
            <v>#REF!</v>
          </cell>
          <cell r="H107" t="e">
            <v>#REF!</v>
          </cell>
        </row>
        <row r="108">
          <cell r="A108" t="e">
            <v>#REF!</v>
          </cell>
          <cell r="B108" t="e">
            <v>#REF!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 t="e">
            <v>#REF!</v>
          </cell>
          <cell r="H108" t="e">
            <v>#REF!</v>
          </cell>
        </row>
        <row r="109">
          <cell r="A109" t="e">
            <v>#REF!</v>
          </cell>
          <cell r="B109" t="e">
            <v>#REF!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</row>
        <row r="110">
          <cell r="A110" t="e">
            <v>#REF!</v>
          </cell>
          <cell r="B110" t="e">
            <v>#REF!</v>
          </cell>
          <cell r="C110" t="e">
            <v>#REF!</v>
          </cell>
          <cell r="D110" t="e">
            <v>#REF!</v>
          </cell>
          <cell r="E110" t="e">
            <v>#REF!</v>
          </cell>
          <cell r="F110" t="e">
            <v>#REF!</v>
          </cell>
          <cell r="G110" t="e">
            <v>#REF!</v>
          </cell>
          <cell r="H110" t="e">
            <v>#REF!</v>
          </cell>
        </row>
        <row r="111">
          <cell r="A111" t="e">
            <v>#REF!</v>
          </cell>
          <cell r="B111" t="e">
            <v>#REF!</v>
          </cell>
          <cell r="C111" t="e">
            <v>#REF!</v>
          </cell>
          <cell r="D111" t="e">
            <v>#REF!</v>
          </cell>
          <cell r="E111" t="e">
            <v>#REF!</v>
          </cell>
          <cell r="F111" t="e">
            <v>#REF!</v>
          </cell>
          <cell r="G111" t="e">
            <v>#REF!</v>
          </cell>
          <cell r="H111" t="e">
            <v>#REF!</v>
          </cell>
        </row>
        <row r="112">
          <cell r="A112" t="e">
            <v>#REF!</v>
          </cell>
          <cell r="B112" t="e">
            <v>#REF!</v>
          </cell>
          <cell r="C112" t="e">
            <v>#REF!</v>
          </cell>
          <cell r="D112" t="e">
            <v>#REF!</v>
          </cell>
          <cell r="E112" t="e">
            <v>#REF!</v>
          </cell>
          <cell r="F112" t="e">
            <v>#REF!</v>
          </cell>
          <cell r="G112" t="e">
            <v>#REF!</v>
          </cell>
          <cell r="H112" t="e">
            <v>#REF!</v>
          </cell>
        </row>
        <row r="113">
          <cell r="A113" t="str">
            <v>DM-01</v>
          </cell>
          <cell r="B113" t="str">
            <v>1. seedet</v>
          </cell>
          <cell r="C113" t="str">
            <v>-</v>
          </cell>
          <cell r="D113" t="str">
            <v>5. - 8. seedet</v>
          </cell>
          <cell r="E113" t="str">
            <v>Bane ? / Kl. ??:??</v>
          </cell>
          <cell r="F113" t="e">
            <v>#REF!</v>
          </cell>
          <cell r="G113" t="e">
            <v>#REF!</v>
          </cell>
          <cell r="H113" t="e">
            <v>#REF!</v>
          </cell>
        </row>
        <row r="114">
          <cell r="A114" t="str">
            <v>DM-02</v>
          </cell>
          <cell r="B114" t="str">
            <v>3. 4. seedet</v>
          </cell>
          <cell r="C114" t="str">
            <v>-</v>
          </cell>
          <cell r="D114" t="str">
            <v>5. - 8. seedet</v>
          </cell>
          <cell r="E114" t="str">
            <v>Bane ? / Kl. ??:??</v>
          </cell>
          <cell r="F114" t="e">
            <v>#REF!</v>
          </cell>
          <cell r="G114" t="e">
            <v>#REF!</v>
          </cell>
          <cell r="H114" t="e">
            <v>#REF!</v>
          </cell>
        </row>
        <row r="115">
          <cell r="A115" t="str">
            <v>DM-03</v>
          </cell>
          <cell r="B115" t="str">
            <v>5. - 8. seedet</v>
          </cell>
          <cell r="C115" t="str">
            <v>-</v>
          </cell>
          <cell r="D115" t="str">
            <v>5. - 8. seedet</v>
          </cell>
          <cell r="E115" t="str">
            <v>Bane ? / Kl. ??:??</v>
          </cell>
          <cell r="F115" t="e">
            <v>#REF!</v>
          </cell>
          <cell r="G115" t="e">
            <v>#REF!</v>
          </cell>
          <cell r="H115" t="e">
            <v>#REF!</v>
          </cell>
        </row>
        <row r="116">
          <cell r="A116" t="str">
            <v>DM-04</v>
          </cell>
          <cell r="B116" t="str">
            <v>5. - 8. seedet</v>
          </cell>
          <cell r="C116" t="str">
            <v>-</v>
          </cell>
          <cell r="D116" t="str">
            <v>2. seedet</v>
          </cell>
          <cell r="E116" t="str">
            <v>Bane ? / Kl. ??:??</v>
          </cell>
          <cell r="F116" t="e">
            <v>#REF!</v>
          </cell>
          <cell r="G116" t="e">
            <v>#REF!</v>
          </cell>
          <cell r="H116" t="e">
            <v>#REF!</v>
          </cell>
        </row>
        <row r="117">
          <cell r="A117" t="str">
            <v>DM-05</v>
          </cell>
          <cell r="B117" t="e">
            <v>#REF!</v>
          </cell>
          <cell r="C117" t="str">
            <v>-</v>
          </cell>
          <cell r="D117" t="e">
            <v>#REF!</v>
          </cell>
          <cell r="E117" t="str">
            <v>Bane ? / Kl. ??:??</v>
          </cell>
          <cell r="F117" t="e">
            <v>#REF!</v>
          </cell>
          <cell r="G117" t="e">
            <v>#REF!</v>
          </cell>
          <cell r="H117" t="e">
            <v>#REF!</v>
          </cell>
        </row>
        <row r="118">
          <cell r="A118" t="str">
            <v>DM-06</v>
          </cell>
          <cell r="B118" t="e">
            <v>#REF!</v>
          </cell>
          <cell r="C118" t="str">
            <v>-</v>
          </cell>
          <cell r="D118" t="e">
            <v>#REF!</v>
          </cell>
          <cell r="E118" t="str">
            <v>Bane ? / Kl. ??:??</v>
          </cell>
          <cell r="F118" t="e">
            <v>#REF!</v>
          </cell>
          <cell r="G118" t="e">
            <v>#REF!</v>
          </cell>
          <cell r="H118" t="e">
            <v>#REF!</v>
          </cell>
        </row>
        <row r="119">
          <cell r="A119" t="str">
            <v>DM-07</v>
          </cell>
          <cell r="B119" t="e">
            <v>#REF!</v>
          </cell>
          <cell r="C119" t="str">
            <v>-</v>
          </cell>
          <cell r="D119" t="e">
            <v>#REF!</v>
          </cell>
          <cell r="E119" t="str">
            <v>Bane ? / Kl. ??:??</v>
          </cell>
          <cell r="F119" t="e">
            <v>#REF!</v>
          </cell>
          <cell r="G119" t="e">
            <v>#REF!</v>
          </cell>
          <cell r="H119" t="e">
            <v>#REF!</v>
          </cell>
        </row>
        <row r="120">
          <cell r="A120" t="str">
            <v>DM-08</v>
          </cell>
          <cell r="B120" t="e">
            <v>#REF!</v>
          </cell>
          <cell r="C120" t="str">
            <v>-</v>
          </cell>
          <cell r="D120" t="e">
            <v>#REF!</v>
          </cell>
          <cell r="E120" t="str">
            <v>Bane ? / Kl. ??:??</v>
          </cell>
          <cell r="F120" t="e">
            <v>#REF!</v>
          </cell>
          <cell r="G120" t="e">
            <v>#REF!</v>
          </cell>
          <cell r="H120" t="e">
            <v>#REF!</v>
          </cell>
        </row>
        <row r="121">
          <cell r="A121" t="str">
            <v>DM-09</v>
          </cell>
          <cell r="B121" t="e">
            <v>#REF!</v>
          </cell>
          <cell r="C121" t="str">
            <v>-</v>
          </cell>
          <cell r="D121" t="e">
            <v>#REF!</v>
          </cell>
          <cell r="E121" t="str">
            <v>Bane ? / Kl. ??:??</v>
          </cell>
          <cell r="F121" t="e">
            <v>#REF!</v>
          </cell>
          <cell r="G121" t="e">
            <v>#REF!</v>
          </cell>
          <cell r="H121" t="e">
            <v>#REF!</v>
          </cell>
        </row>
        <row r="122">
          <cell r="A122" t="str">
            <v>DM-10</v>
          </cell>
          <cell r="B122" t="e">
            <v>#REF!</v>
          </cell>
          <cell r="C122" t="str">
            <v>-</v>
          </cell>
          <cell r="D122" t="e">
            <v>#REF!</v>
          </cell>
          <cell r="E122" t="str">
            <v>Bane ? / Kl. ??:??</v>
          </cell>
          <cell r="F122" t="e">
            <v>#REF!</v>
          </cell>
          <cell r="G122" t="e">
            <v>#REF!</v>
          </cell>
          <cell r="H122" t="e">
            <v>#REF!</v>
          </cell>
        </row>
        <row r="123">
          <cell r="A123" t="str">
            <v>DM-11</v>
          </cell>
          <cell r="B123" t="e">
            <v>#REF!</v>
          </cell>
          <cell r="C123" t="str">
            <v>-</v>
          </cell>
          <cell r="D123" t="e">
            <v>#REF!</v>
          </cell>
          <cell r="E123" t="str">
            <v>Bane ? / Kl. ??:??</v>
          </cell>
          <cell r="F123" t="e">
            <v>#REF!</v>
          </cell>
          <cell r="G123" t="e">
            <v>#REF!</v>
          </cell>
          <cell r="H123" t="e">
            <v>#REF!</v>
          </cell>
        </row>
        <row r="124">
          <cell r="A124" t="str">
            <v>DM-12</v>
          </cell>
          <cell r="B124" t="e">
            <v>#REF!</v>
          </cell>
          <cell r="C124" t="str">
            <v>-</v>
          </cell>
          <cell r="D124" t="e">
            <v>#REF!</v>
          </cell>
          <cell r="E124" t="str">
            <v>Bane ? / Kl. ??:??</v>
          </cell>
          <cell r="F124" t="e">
            <v>#REF!</v>
          </cell>
          <cell r="G124" t="e">
            <v>#REF!</v>
          </cell>
          <cell r="H124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D125" t="e">
            <v>#REF!</v>
          </cell>
          <cell r="E125" t="e">
            <v>#REF!</v>
          </cell>
          <cell r="F125" t="e">
            <v>#REF!</v>
          </cell>
          <cell r="G125" t="e">
            <v>#REF!</v>
          </cell>
          <cell r="H125" t="e">
            <v>#REF!</v>
          </cell>
        </row>
        <row r="126">
          <cell r="A126" t="e">
            <v>#REF!</v>
          </cell>
          <cell r="B126" t="e">
            <v>#REF!</v>
          </cell>
          <cell r="C126" t="e">
            <v>#REF!</v>
          </cell>
          <cell r="D126" t="e">
            <v>#REF!</v>
          </cell>
          <cell r="E126" t="e">
            <v>#REF!</v>
          </cell>
          <cell r="F126" t="e">
            <v>#REF!</v>
          </cell>
          <cell r="G126" t="e">
            <v>#REF!</v>
          </cell>
          <cell r="H126" t="e">
            <v>#REF!</v>
          </cell>
        </row>
        <row r="127">
          <cell r="A127" t="e">
            <v>#REF!</v>
          </cell>
          <cell r="B127" t="e">
            <v>#REF!</v>
          </cell>
          <cell r="C127" t="e">
            <v>#REF!</v>
          </cell>
          <cell r="D127" t="e">
            <v>#REF!</v>
          </cell>
          <cell r="E127" t="e">
            <v>#REF!</v>
          </cell>
          <cell r="F127" t="e">
            <v>#REF!</v>
          </cell>
          <cell r="G127" t="e">
            <v>#REF!</v>
          </cell>
          <cell r="H127" t="e">
            <v>#REF!</v>
          </cell>
        </row>
        <row r="128">
          <cell r="A128" t="e">
            <v>#REF!</v>
          </cell>
          <cell r="B128" t="e">
            <v>#REF!</v>
          </cell>
          <cell r="C128" t="e">
            <v>#REF!</v>
          </cell>
          <cell r="D128" t="e">
            <v>#REF!</v>
          </cell>
          <cell r="E128" t="e">
            <v>#REF!</v>
          </cell>
          <cell r="F128" t="e">
            <v>#REF!</v>
          </cell>
          <cell r="G128" t="e">
            <v>#REF!</v>
          </cell>
          <cell r="H128" t="e">
            <v>#REF!</v>
          </cell>
        </row>
        <row r="129">
          <cell r="A129" t="e">
            <v>#REF!</v>
          </cell>
          <cell r="B129" t="e">
            <v>#REF!</v>
          </cell>
          <cell r="C129" t="e">
            <v>#REF!</v>
          </cell>
          <cell r="D129" t="e">
            <v>#REF!</v>
          </cell>
          <cell r="E129" t="e">
            <v>#REF!</v>
          </cell>
          <cell r="F129" t="e">
            <v>#REF!</v>
          </cell>
          <cell r="G129" t="e">
            <v>#REF!</v>
          </cell>
          <cell r="H129" t="e">
            <v>#REF!</v>
          </cell>
        </row>
        <row r="130">
          <cell r="A130" t="e">
            <v>#REF!</v>
          </cell>
          <cell r="B130" t="e">
            <v>#REF!</v>
          </cell>
          <cell r="C130" t="e">
            <v>#REF!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  <cell r="H130" t="e">
            <v>#REF!</v>
          </cell>
        </row>
        <row r="131">
          <cell r="A131" t="e">
            <v>#REF!</v>
          </cell>
          <cell r="B131" t="e">
            <v>#REF!</v>
          </cell>
          <cell r="C131" t="e">
            <v>#REF!</v>
          </cell>
          <cell r="D131" t="e">
            <v>#REF!</v>
          </cell>
          <cell r="E131" t="e">
            <v>#REF!</v>
          </cell>
          <cell r="F131" t="e">
            <v>#REF!</v>
          </cell>
          <cell r="G131" t="e">
            <v>#REF!</v>
          </cell>
          <cell r="H131" t="e">
            <v>#REF!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H132" t="e">
            <v>#REF!</v>
          </cell>
        </row>
        <row r="133">
          <cell r="A133" t="e">
            <v>#REF!</v>
          </cell>
          <cell r="B133" t="e">
            <v>#REF!</v>
          </cell>
          <cell r="C133" t="e">
            <v>#REF!</v>
          </cell>
          <cell r="D133" t="e">
            <v>#REF!</v>
          </cell>
          <cell r="E133" t="e">
            <v>#REF!</v>
          </cell>
          <cell r="F133" t="e">
            <v>#REF!</v>
          </cell>
          <cell r="G133" t="e">
            <v>#REF!</v>
          </cell>
          <cell r="H133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D134" t="e">
            <v>#REF!</v>
          </cell>
          <cell r="E134" t="e">
            <v>#REF!</v>
          </cell>
          <cell r="F134" t="e">
            <v>#REF!</v>
          </cell>
          <cell r="G134" t="e">
            <v>#REF!</v>
          </cell>
          <cell r="H134" t="e">
            <v>#REF!</v>
          </cell>
        </row>
        <row r="135">
          <cell r="A135" t="e">
            <v>#REF!</v>
          </cell>
          <cell r="B135" t="e">
            <v>#REF!</v>
          </cell>
          <cell r="C135" t="e">
            <v>#REF!</v>
          </cell>
          <cell r="D135" t="e">
            <v>#REF!</v>
          </cell>
          <cell r="E135" t="e">
            <v>#REF!</v>
          </cell>
          <cell r="F135" t="e">
            <v>#REF!</v>
          </cell>
          <cell r="G135" t="e">
            <v>#REF!</v>
          </cell>
          <cell r="H135" t="e">
            <v>#REF!</v>
          </cell>
        </row>
        <row r="136">
          <cell r="A136" t="e">
            <v>#REF!</v>
          </cell>
          <cell r="B136" t="e">
            <v>#REF!</v>
          </cell>
          <cell r="C136" t="e">
            <v>#REF!</v>
          </cell>
          <cell r="D136" t="e">
            <v>#REF!</v>
          </cell>
          <cell r="E136" t="e">
            <v>#REF!</v>
          </cell>
          <cell r="F136" t="e">
            <v>#REF!</v>
          </cell>
          <cell r="G136" t="e">
            <v>#REF!</v>
          </cell>
          <cell r="H136" t="e">
            <v>#REF!</v>
          </cell>
        </row>
        <row r="137">
          <cell r="A137" t="str">
            <v>DM-33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D139" t="e">
            <v>#REF!</v>
          </cell>
          <cell r="E139" t="e">
            <v>#REF!</v>
          </cell>
          <cell r="F139" t="e">
            <v>#REF!</v>
          </cell>
          <cell r="G139" t="e">
            <v>#REF!</v>
          </cell>
          <cell r="H139" t="e">
            <v>#REF!</v>
          </cell>
        </row>
        <row r="140">
          <cell r="A140" t="e">
            <v>#REF!</v>
          </cell>
          <cell r="B140" t="e">
            <v>#REF!</v>
          </cell>
          <cell r="C140" t="e">
            <v>#REF!</v>
          </cell>
          <cell r="D140" t="e">
            <v>#REF!</v>
          </cell>
          <cell r="E140" t="e">
            <v>#REF!</v>
          </cell>
          <cell r="F140" t="e">
            <v>#REF!</v>
          </cell>
          <cell r="G140" t="e">
            <v>#REF!</v>
          </cell>
          <cell r="H140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H141" t="e">
            <v>#REF!</v>
          </cell>
        </row>
        <row r="142">
          <cell r="A142" t="e">
            <v>#REF!</v>
          </cell>
          <cell r="B142" t="e">
            <v>#REF!</v>
          </cell>
          <cell r="C142" t="e">
            <v>#REF!</v>
          </cell>
          <cell r="D142" t="e">
            <v>#REF!</v>
          </cell>
          <cell r="E142" t="e">
            <v>#REF!</v>
          </cell>
          <cell r="F142" t="e">
            <v>#REF!</v>
          </cell>
          <cell r="G142" t="e">
            <v>#REF!</v>
          </cell>
          <cell r="H142" t="e">
            <v>#REF!</v>
          </cell>
        </row>
        <row r="143">
          <cell r="A143" t="e">
            <v>#REF!</v>
          </cell>
          <cell r="B143" t="e">
            <v>#REF!</v>
          </cell>
          <cell r="C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  <cell r="H143" t="e">
            <v>#REF!</v>
          </cell>
        </row>
        <row r="144">
          <cell r="A144" t="e">
            <v>#REF!</v>
          </cell>
          <cell r="B144" t="e">
            <v>#REF!</v>
          </cell>
          <cell r="C144" t="e">
            <v>#REF!</v>
          </cell>
          <cell r="D144" t="e">
            <v>#REF!</v>
          </cell>
          <cell r="E144" t="e">
            <v>#REF!</v>
          </cell>
          <cell r="F144" t="e">
            <v>#REF!</v>
          </cell>
          <cell r="G144" t="e">
            <v>#REF!</v>
          </cell>
          <cell r="H144" t="e">
            <v>#REF!</v>
          </cell>
        </row>
        <row r="145">
          <cell r="A145" t="e">
            <v>#REF!</v>
          </cell>
          <cell r="B145" t="e">
            <v>#REF!</v>
          </cell>
          <cell r="C145" t="e">
            <v>#REF!</v>
          </cell>
          <cell r="D145" t="e">
            <v>#REF!</v>
          </cell>
          <cell r="E145" t="e">
            <v>#REF!</v>
          </cell>
          <cell r="F145" t="e">
            <v>#REF!</v>
          </cell>
          <cell r="G145" t="e">
            <v>#REF!</v>
          </cell>
          <cell r="H145" t="e">
            <v>#REF!</v>
          </cell>
        </row>
        <row r="146">
          <cell r="A146" t="e">
            <v>#REF!</v>
          </cell>
          <cell r="B146" t="e">
            <v>#REF!</v>
          </cell>
          <cell r="C146" t="e">
            <v>#REF!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  <cell r="H146" t="e">
            <v>#REF!</v>
          </cell>
        </row>
        <row r="147">
          <cell r="A147" t="str">
            <v>HA-01</v>
          </cell>
          <cell r="B147" t="str">
            <v>1. seedet</v>
          </cell>
          <cell r="C147" t="str">
            <v>-</v>
          </cell>
          <cell r="D147" t="str">
            <v>5. - 8. seedet</v>
          </cell>
          <cell r="E147" t="str">
            <v>Bane ? / Kl. ??:??</v>
          </cell>
          <cell r="F147" t="e">
            <v>#REF!</v>
          </cell>
          <cell r="G147">
            <v>0</v>
          </cell>
          <cell r="H147" t="e">
            <v>#REF!</v>
          </cell>
        </row>
        <row r="148">
          <cell r="A148" t="str">
            <v>HA-02</v>
          </cell>
          <cell r="B148" t="str">
            <v>3. 4. seedet</v>
          </cell>
          <cell r="C148" t="str">
            <v>-</v>
          </cell>
          <cell r="D148" t="str">
            <v>5. - 8. seedet</v>
          </cell>
          <cell r="E148" t="str">
            <v>Bane ? / Kl. ??:??</v>
          </cell>
          <cell r="F148" t="e">
            <v>#REF!</v>
          </cell>
          <cell r="G148">
            <v>0</v>
          </cell>
          <cell r="H148" t="e">
            <v>#REF!</v>
          </cell>
        </row>
        <row r="149">
          <cell r="A149" t="str">
            <v>HA-03</v>
          </cell>
          <cell r="B149" t="str">
            <v>3. 4. seedet</v>
          </cell>
          <cell r="C149" t="str">
            <v>-</v>
          </cell>
          <cell r="D149" t="str">
            <v>5. - 8. seedet</v>
          </cell>
          <cell r="E149" t="str">
            <v>Bane ? / Kl. ??:??</v>
          </cell>
          <cell r="F149" t="e">
            <v>#REF!</v>
          </cell>
          <cell r="G149">
            <v>0</v>
          </cell>
          <cell r="H149" t="e">
            <v>#REF!</v>
          </cell>
        </row>
        <row r="150">
          <cell r="A150" t="str">
            <v>HA-04</v>
          </cell>
          <cell r="B150" t="str">
            <v>5. - 8. seedet</v>
          </cell>
          <cell r="C150" t="str">
            <v>-</v>
          </cell>
          <cell r="D150" t="str">
            <v>2. seedet</v>
          </cell>
          <cell r="E150" t="str">
            <v>Bane ? / Kl. ??:??</v>
          </cell>
          <cell r="F150" t="e">
            <v>#REF!</v>
          </cell>
          <cell r="G150">
            <v>0</v>
          </cell>
          <cell r="H150" t="e">
            <v>#REF!</v>
          </cell>
        </row>
        <row r="151">
          <cell r="A151" t="str">
            <v>HA-05</v>
          </cell>
          <cell r="B151" t="e">
            <v>#REF!</v>
          </cell>
          <cell r="C151" t="str">
            <v>-</v>
          </cell>
          <cell r="D151" t="e">
            <v>#REF!</v>
          </cell>
          <cell r="E151" t="str">
            <v>Bane ? / Kl. ??:??</v>
          </cell>
          <cell r="F151" t="e">
            <v>#REF!</v>
          </cell>
          <cell r="G151">
            <v>0</v>
          </cell>
          <cell r="H151" t="e">
            <v>#REF!</v>
          </cell>
        </row>
        <row r="152">
          <cell r="A152" t="str">
            <v>HA-06</v>
          </cell>
          <cell r="B152" t="e">
            <v>#REF!</v>
          </cell>
          <cell r="C152" t="str">
            <v>-</v>
          </cell>
          <cell r="D152" t="e">
            <v>#REF!</v>
          </cell>
          <cell r="E152" t="str">
            <v>Bane ? / Kl. ??:??</v>
          </cell>
          <cell r="F152" t="e">
            <v>#REF!</v>
          </cell>
          <cell r="G152">
            <v>0</v>
          </cell>
          <cell r="H152" t="e">
            <v>#REF!</v>
          </cell>
        </row>
        <row r="153">
          <cell r="A153" t="str">
            <v>HA-07</v>
          </cell>
          <cell r="B153" t="e">
            <v>#REF!</v>
          </cell>
          <cell r="C153" t="str">
            <v>-</v>
          </cell>
          <cell r="D153" t="e">
            <v>#REF!</v>
          </cell>
          <cell r="E153" t="str">
            <v>Bane ? / Kl. ??:??</v>
          </cell>
          <cell r="F153" t="e">
            <v>#REF!</v>
          </cell>
          <cell r="G153">
            <v>0</v>
          </cell>
          <cell r="H153" t="e">
            <v>#REF!</v>
          </cell>
        </row>
        <row r="154">
          <cell r="A154" t="str">
            <v>HA-08</v>
          </cell>
          <cell r="B154" t="e">
            <v>#REF!</v>
          </cell>
          <cell r="C154" t="str">
            <v>-</v>
          </cell>
          <cell r="D154" t="e">
            <v>#REF!</v>
          </cell>
          <cell r="E154" t="str">
            <v>Bane ? / Kl. ??:??</v>
          </cell>
          <cell r="F154" t="e">
            <v>#REF!</v>
          </cell>
          <cell r="G154">
            <v>0</v>
          </cell>
          <cell r="H154" t="e">
            <v>#REF!</v>
          </cell>
        </row>
        <row r="155">
          <cell r="A155" t="str">
            <v>HA-09</v>
          </cell>
          <cell r="B155" t="e">
            <v>#REF!</v>
          </cell>
          <cell r="C155" t="str">
            <v>-</v>
          </cell>
          <cell r="D155" t="e">
            <v>#REF!</v>
          </cell>
          <cell r="E155" t="str">
            <v>Bane ? / Kl. ??:??</v>
          </cell>
          <cell r="F155" t="e">
            <v>#REF!</v>
          </cell>
          <cell r="G155">
            <v>0</v>
          </cell>
          <cell r="H155" t="e">
            <v>#REF!</v>
          </cell>
        </row>
        <row r="156">
          <cell r="A156" t="str">
            <v>HA-10</v>
          </cell>
          <cell r="B156" t="e">
            <v>#REF!</v>
          </cell>
          <cell r="C156" t="str">
            <v>-</v>
          </cell>
          <cell r="D156" t="e">
            <v>#REF!</v>
          </cell>
          <cell r="E156" t="str">
            <v>Bane ? / Kl. ??:??</v>
          </cell>
          <cell r="F156" t="e">
            <v>#REF!</v>
          </cell>
          <cell r="G156">
            <v>0</v>
          </cell>
          <cell r="H156" t="e">
            <v>#REF!</v>
          </cell>
        </row>
        <row r="157">
          <cell r="A157" t="str">
            <v>HA-11</v>
          </cell>
          <cell r="B157" t="e">
            <v>#REF!</v>
          </cell>
          <cell r="C157" t="str">
            <v>-</v>
          </cell>
          <cell r="D157" t="e">
            <v>#REF!</v>
          </cell>
          <cell r="E157" t="str">
            <v>Bane ? / Kl. ??:??</v>
          </cell>
          <cell r="F157" t="e">
            <v>#REF!</v>
          </cell>
          <cell r="G157">
            <v>0</v>
          </cell>
          <cell r="H157" t="e">
            <v>#REF!</v>
          </cell>
        </row>
        <row r="158">
          <cell r="A158" t="str">
            <v>HA-12</v>
          </cell>
          <cell r="B158" t="e">
            <v>#REF!</v>
          </cell>
          <cell r="C158" t="str">
            <v>-</v>
          </cell>
          <cell r="D158" t="e">
            <v>#REF!</v>
          </cell>
          <cell r="E158" t="str">
            <v>Bane ? / Kl. ??:??</v>
          </cell>
          <cell r="F158" t="e">
            <v>#REF!</v>
          </cell>
          <cell r="G158">
            <v>0</v>
          </cell>
          <cell r="H158" t="e">
            <v>#REF!</v>
          </cell>
        </row>
        <row r="159">
          <cell r="A159" t="e">
            <v>#REF!</v>
          </cell>
          <cell r="B159" t="e">
            <v>#REF!</v>
          </cell>
          <cell r="C159" t="e">
            <v>#REF!</v>
          </cell>
          <cell r="D159" t="e">
            <v>#REF!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</row>
        <row r="160">
          <cell r="A160" t="e">
            <v>#REF!</v>
          </cell>
          <cell r="B160" t="e">
            <v>#REF!</v>
          </cell>
          <cell r="C160" t="e">
            <v>#REF!</v>
          </cell>
          <cell r="D160" t="e">
            <v>#REF!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</row>
        <row r="161">
          <cell r="A161" t="e">
            <v>#REF!</v>
          </cell>
          <cell r="B161" t="e">
            <v>#REF!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</row>
        <row r="162">
          <cell r="A162" t="e">
            <v>#REF!</v>
          </cell>
          <cell r="B162" t="e">
            <v>#REF!</v>
          </cell>
          <cell r="C162" t="e">
            <v>#REF!</v>
          </cell>
          <cell r="D162" t="e">
            <v>#REF!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</row>
        <row r="163">
          <cell r="A163" t="e">
            <v>#REF!</v>
          </cell>
          <cell r="B163" t="e">
            <v>#REF!</v>
          </cell>
          <cell r="C163" t="e">
            <v>#REF!</v>
          </cell>
          <cell r="D163" t="e">
            <v>#REF!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</row>
        <row r="164">
          <cell r="A164" t="e">
            <v>#REF!</v>
          </cell>
          <cell r="B164" t="e">
            <v>#REF!</v>
          </cell>
          <cell r="C164" t="e">
            <v>#REF!</v>
          </cell>
          <cell r="D164" t="e">
            <v>#REF!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</row>
        <row r="165">
          <cell r="A165" t="e">
            <v>#REF!</v>
          </cell>
          <cell r="B165" t="e">
            <v>#REF!</v>
          </cell>
          <cell r="C165" t="e">
            <v>#REF!</v>
          </cell>
          <cell r="D165" t="e">
            <v>#REF!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</row>
        <row r="166">
          <cell r="A166" t="e">
            <v>#REF!</v>
          </cell>
          <cell r="B166" t="e">
            <v>#REF!</v>
          </cell>
          <cell r="C166" t="e">
            <v>#REF!</v>
          </cell>
          <cell r="D166" t="e">
            <v>#REF!</v>
          </cell>
          <cell r="E166" t="e">
            <v>#REF!</v>
          </cell>
          <cell r="F166" t="e">
            <v>#REF!</v>
          </cell>
          <cell r="G166" t="e">
            <v>#REF!</v>
          </cell>
          <cell r="H166" t="e">
            <v>#REF!</v>
          </cell>
        </row>
        <row r="167">
          <cell r="A167" t="e">
            <v>#REF!</v>
          </cell>
          <cell r="B167" t="e">
            <v>#REF!</v>
          </cell>
          <cell r="C167" t="e">
            <v>#REF!</v>
          </cell>
          <cell r="D167" t="e">
            <v>#REF!</v>
          </cell>
          <cell r="E167" t="e">
            <v>#REF!</v>
          </cell>
          <cell r="F167" t="e">
            <v>#REF!</v>
          </cell>
          <cell r="G167" t="e">
            <v>#REF!</v>
          </cell>
          <cell r="H167" t="e">
            <v>#REF!</v>
          </cell>
        </row>
        <row r="168">
          <cell r="A168" t="e">
            <v>#REF!</v>
          </cell>
          <cell r="B168" t="e">
            <v>#REF!</v>
          </cell>
          <cell r="C168" t="e">
            <v>#REF!</v>
          </cell>
          <cell r="D168" t="e">
            <v>#REF!</v>
          </cell>
          <cell r="E168" t="e">
            <v>#REF!</v>
          </cell>
          <cell r="F168" t="e">
            <v>#REF!</v>
          </cell>
          <cell r="G168" t="e">
            <v>#REF!</v>
          </cell>
          <cell r="H168" t="e">
            <v>#REF!</v>
          </cell>
        </row>
        <row r="169">
          <cell r="A169" t="e">
            <v>#REF!</v>
          </cell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A170" t="e">
            <v>#REF!</v>
          </cell>
          <cell r="B170" t="e">
            <v>#REF!</v>
          </cell>
          <cell r="C170" t="e">
            <v>#REF!</v>
          </cell>
          <cell r="D170" t="e">
            <v>#REF!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</row>
        <row r="171">
          <cell r="A171" t="str">
            <v>HA-33</v>
          </cell>
        </row>
        <row r="173">
          <cell r="A173" t="e">
            <v>#REF!</v>
          </cell>
          <cell r="B173" t="e">
            <v>#REF!</v>
          </cell>
          <cell r="C173" t="e">
            <v>#REF!</v>
          </cell>
          <cell r="D173" t="e">
            <v>#REF!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</row>
        <row r="174">
          <cell r="A174" t="e">
            <v>#REF!</v>
          </cell>
          <cell r="B174" t="e">
            <v>#REF!</v>
          </cell>
          <cell r="C174" t="e">
            <v>#REF!</v>
          </cell>
          <cell r="D174" t="e">
            <v>#REF!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</row>
        <row r="175">
          <cell r="A175" t="e">
            <v>#REF!</v>
          </cell>
          <cell r="B175" t="e">
            <v>#REF!</v>
          </cell>
          <cell r="C175" t="e">
            <v>#REF!</v>
          </cell>
          <cell r="D175" t="e">
            <v>#REF!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</row>
        <row r="176">
          <cell r="A176" t="e">
            <v>#REF!</v>
          </cell>
          <cell r="B176" t="e">
            <v>#REF!</v>
          </cell>
          <cell r="C176" t="e">
            <v>#REF!</v>
          </cell>
          <cell r="D176" t="e">
            <v>#REF!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</row>
        <row r="177">
          <cell r="A177" t="e">
            <v>#REF!</v>
          </cell>
          <cell r="B177" t="e">
            <v>#REF!</v>
          </cell>
          <cell r="C177" t="e">
            <v>#REF!</v>
          </cell>
          <cell r="D177" t="e">
            <v>#REF!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</row>
        <row r="178">
          <cell r="A178" t="e">
            <v>#REF!</v>
          </cell>
          <cell r="B178" t="e">
            <v>#REF!</v>
          </cell>
          <cell r="C178" t="e">
            <v>#REF!</v>
          </cell>
          <cell r="D178" t="e">
            <v>#REF!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</row>
        <row r="179">
          <cell r="A179" t="e">
            <v>#REF!</v>
          </cell>
          <cell r="B179" t="e">
            <v>#REF!</v>
          </cell>
          <cell r="C179" t="e">
            <v>#REF!</v>
          </cell>
          <cell r="D179" t="e">
            <v>#REF!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</row>
        <row r="180">
          <cell r="A180" t="e">
            <v>#REF!</v>
          </cell>
          <cell r="B180" t="e">
            <v>#REF!</v>
          </cell>
          <cell r="C180" t="e">
            <v>#REF!</v>
          </cell>
          <cell r="D180" t="e">
            <v>#REF!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</row>
        <row r="181">
          <cell r="A181" t="str">
            <v>HB-01</v>
          </cell>
          <cell r="B181" t="str">
            <v>1. seedet</v>
          </cell>
          <cell r="C181" t="str">
            <v>-</v>
          </cell>
          <cell r="D181" t="str">
            <v>5. - 8. seedet</v>
          </cell>
          <cell r="E181" t="str">
            <v>Bane ? / Kl. ??:??</v>
          </cell>
          <cell r="F181" t="e">
            <v>#REF!</v>
          </cell>
          <cell r="G181">
            <v>0</v>
          </cell>
          <cell r="H181" t="e">
            <v>#REF!</v>
          </cell>
        </row>
        <row r="182">
          <cell r="A182" t="str">
            <v>HB-02</v>
          </cell>
          <cell r="B182" t="str">
            <v>3. 4. seedet</v>
          </cell>
          <cell r="C182" t="str">
            <v>-</v>
          </cell>
          <cell r="D182" t="str">
            <v>5. - 8. seedet</v>
          </cell>
          <cell r="E182" t="str">
            <v>Bane ? / Kl. ??:??</v>
          </cell>
          <cell r="F182" t="e">
            <v>#REF!</v>
          </cell>
          <cell r="G182">
            <v>0</v>
          </cell>
          <cell r="H182" t="e">
            <v>#REF!</v>
          </cell>
        </row>
        <row r="183">
          <cell r="A183" t="str">
            <v>HB-03</v>
          </cell>
          <cell r="B183" t="str">
            <v>3. 4. seedet</v>
          </cell>
          <cell r="C183" t="str">
            <v>-</v>
          </cell>
          <cell r="D183" t="str">
            <v>5. - 8. seedet</v>
          </cell>
          <cell r="E183" t="str">
            <v>Bane ? / Kl. ??:??</v>
          </cell>
          <cell r="F183" t="e">
            <v>#REF!</v>
          </cell>
          <cell r="G183">
            <v>0</v>
          </cell>
          <cell r="H183" t="e">
            <v>#REF!</v>
          </cell>
        </row>
        <row r="184">
          <cell r="A184" t="str">
            <v>HB-04</v>
          </cell>
          <cell r="B184" t="str">
            <v>5. - 8. seedet</v>
          </cell>
          <cell r="C184" t="str">
            <v>-</v>
          </cell>
          <cell r="D184" t="str">
            <v>2. seedet</v>
          </cell>
          <cell r="E184" t="str">
            <v>Bane ? / Kl. ??:??</v>
          </cell>
          <cell r="F184" t="e">
            <v>#REF!</v>
          </cell>
          <cell r="G184">
            <v>0</v>
          </cell>
          <cell r="H184" t="e">
            <v>#REF!</v>
          </cell>
        </row>
        <row r="185">
          <cell r="A185" t="str">
            <v>HB-05</v>
          </cell>
          <cell r="B185" t="e">
            <v>#REF!</v>
          </cell>
          <cell r="C185" t="str">
            <v>-</v>
          </cell>
          <cell r="D185" t="e">
            <v>#REF!</v>
          </cell>
          <cell r="E185" t="str">
            <v>Bane ? / Kl. ??:??</v>
          </cell>
          <cell r="F185" t="e">
            <v>#REF!</v>
          </cell>
          <cell r="G185">
            <v>0</v>
          </cell>
          <cell r="H185" t="e">
            <v>#REF!</v>
          </cell>
        </row>
        <row r="186">
          <cell r="A186" t="str">
            <v>HB-06</v>
          </cell>
          <cell r="B186" t="e">
            <v>#REF!</v>
          </cell>
          <cell r="C186" t="str">
            <v>-</v>
          </cell>
          <cell r="D186" t="e">
            <v>#REF!</v>
          </cell>
          <cell r="E186" t="str">
            <v>Bane ? / Kl. ??:??</v>
          </cell>
          <cell r="F186" t="e">
            <v>#REF!</v>
          </cell>
          <cell r="G186">
            <v>0</v>
          </cell>
          <cell r="H186" t="e">
            <v>#REF!</v>
          </cell>
        </row>
        <row r="187">
          <cell r="A187" t="str">
            <v>HB-07</v>
          </cell>
          <cell r="B187" t="e">
            <v>#REF!</v>
          </cell>
          <cell r="C187" t="str">
            <v>-</v>
          </cell>
          <cell r="D187" t="e">
            <v>#REF!</v>
          </cell>
          <cell r="E187" t="str">
            <v>Bane ? / Kl. ??:??</v>
          </cell>
          <cell r="F187" t="e">
            <v>#REF!</v>
          </cell>
          <cell r="G187">
            <v>0</v>
          </cell>
          <cell r="H187" t="e">
            <v>#REF!</v>
          </cell>
        </row>
        <row r="188">
          <cell r="A188" t="str">
            <v>HB-08</v>
          </cell>
          <cell r="B188" t="e">
            <v>#REF!</v>
          </cell>
          <cell r="C188" t="str">
            <v>-</v>
          </cell>
          <cell r="D188" t="e">
            <v>#REF!</v>
          </cell>
          <cell r="E188" t="str">
            <v>Bane ? / Kl. ??:??</v>
          </cell>
          <cell r="F188" t="e">
            <v>#REF!</v>
          </cell>
          <cell r="G188">
            <v>0</v>
          </cell>
          <cell r="H188" t="e">
            <v>#REF!</v>
          </cell>
        </row>
        <row r="189">
          <cell r="A189" t="str">
            <v>HB-09</v>
          </cell>
          <cell r="B189" t="e">
            <v>#REF!</v>
          </cell>
          <cell r="C189" t="str">
            <v>-</v>
          </cell>
          <cell r="D189" t="e">
            <v>#REF!</v>
          </cell>
          <cell r="E189" t="str">
            <v>Bane ? / Kl. ??:??</v>
          </cell>
          <cell r="F189" t="e">
            <v>#REF!</v>
          </cell>
          <cell r="G189">
            <v>0</v>
          </cell>
          <cell r="H189" t="e">
            <v>#REF!</v>
          </cell>
        </row>
        <row r="190">
          <cell r="A190" t="str">
            <v>HB-10</v>
          </cell>
          <cell r="B190" t="e">
            <v>#REF!</v>
          </cell>
          <cell r="C190" t="str">
            <v>-</v>
          </cell>
          <cell r="D190" t="e">
            <v>#REF!</v>
          </cell>
          <cell r="E190" t="str">
            <v>Bane ? / Kl. ??:??</v>
          </cell>
          <cell r="F190" t="e">
            <v>#REF!</v>
          </cell>
          <cell r="G190">
            <v>0</v>
          </cell>
          <cell r="H190" t="e">
            <v>#REF!</v>
          </cell>
        </row>
        <row r="191">
          <cell r="A191" t="str">
            <v>HB-11</v>
          </cell>
          <cell r="B191" t="e">
            <v>#REF!</v>
          </cell>
          <cell r="C191" t="str">
            <v>-</v>
          </cell>
          <cell r="D191" t="e">
            <v>#REF!</v>
          </cell>
          <cell r="E191" t="str">
            <v>Bane ? / Kl. ??:??</v>
          </cell>
          <cell r="F191" t="e">
            <v>#REF!</v>
          </cell>
          <cell r="G191">
            <v>0</v>
          </cell>
          <cell r="H191" t="e">
            <v>#REF!</v>
          </cell>
        </row>
        <row r="192">
          <cell r="A192" t="str">
            <v>HB-12</v>
          </cell>
          <cell r="B192" t="e">
            <v>#REF!</v>
          </cell>
          <cell r="C192" t="str">
            <v>-</v>
          </cell>
          <cell r="D192" t="e">
            <v>#REF!</v>
          </cell>
          <cell r="E192" t="str">
            <v>Bane ? / Kl. ??:??</v>
          </cell>
          <cell r="F192" t="e">
            <v>#REF!</v>
          </cell>
          <cell r="G192">
            <v>0</v>
          </cell>
          <cell r="H192" t="e">
            <v>#REF!</v>
          </cell>
        </row>
        <row r="193">
          <cell r="A193" t="e">
            <v>#REF!</v>
          </cell>
          <cell r="B193" t="e">
            <v>#REF!</v>
          </cell>
          <cell r="C193" t="e">
            <v>#REF!</v>
          </cell>
          <cell r="D193" t="e">
            <v>#REF!</v>
          </cell>
          <cell r="E193" t="e">
            <v>#REF!</v>
          </cell>
          <cell r="F193" t="e">
            <v>#REF!</v>
          </cell>
          <cell r="G193" t="e">
            <v>#REF!</v>
          </cell>
          <cell r="H193" t="e">
            <v>#REF!</v>
          </cell>
        </row>
        <row r="194">
          <cell r="A194" t="e">
            <v>#REF!</v>
          </cell>
          <cell r="B194" t="e">
            <v>#REF!</v>
          </cell>
          <cell r="C194" t="e">
            <v>#REF!</v>
          </cell>
          <cell r="D194" t="e">
            <v>#REF!</v>
          </cell>
          <cell r="E194" t="e">
            <v>#REF!</v>
          </cell>
          <cell r="F194" t="e">
            <v>#REF!</v>
          </cell>
          <cell r="G194" t="e">
            <v>#REF!</v>
          </cell>
          <cell r="H194" t="e">
            <v>#REF!</v>
          </cell>
        </row>
        <row r="195">
          <cell r="A195" t="e">
            <v>#REF!</v>
          </cell>
          <cell r="B195" t="e">
            <v>#REF!</v>
          </cell>
          <cell r="C195" t="e">
            <v>#REF!</v>
          </cell>
          <cell r="D195" t="e">
            <v>#REF!</v>
          </cell>
          <cell r="E195" t="e">
            <v>#REF!</v>
          </cell>
          <cell r="F195" t="e">
            <v>#REF!</v>
          </cell>
          <cell r="G195" t="e">
            <v>#REF!</v>
          </cell>
          <cell r="H195" t="e">
            <v>#REF!</v>
          </cell>
        </row>
        <row r="196">
          <cell r="A196" t="e">
            <v>#REF!</v>
          </cell>
          <cell r="B196" t="e">
            <v>#REF!</v>
          </cell>
          <cell r="C196" t="e">
            <v>#REF!</v>
          </cell>
          <cell r="D196" t="e">
            <v>#REF!</v>
          </cell>
          <cell r="E196" t="e">
            <v>#REF!</v>
          </cell>
          <cell r="F196" t="e">
            <v>#REF!</v>
          </cell>
          <cell r="G196" t="e">
            <v>#REF!</v>
          </cell>
          <cell r="H196" t="e">
            <v>#REF!</v>
          </cell>
        </row>
        <row r="197">
          <cell r="A197" t="e">
            <v>#REF!</v>
          </cell>
          <cell r="B197" t="e">
            <v>#REF!</v>
          </cell>
          <cell r="C197" t="e">
            <v>#REF!</v>
          </cell>
          <cell r="D197" t="e">
            <v>#REF!</v>
          </cell>
          <cell r="E197" t="e">
            <v>#REF!</v>
          </cell>
          <cell r="F197" t="e">
            <v>#REF!</v>
          </cell>
          <cell r="G197" t="e">
            <v>#REF!</v>
          </cell>
          <cell r="H197" t="e">
            <v>#REF!</v>
          </cell>
        </row>
        <row r="198">
          <cell r="A198" t="e">
            <v>#REF!</v>
          </cell>
          <cell r="B198" t="e">
            <v>#REF!</v>
          </cell>
          <cell r="C198" t="e">
            <v>#REF!</v>
          </cell>
          <cell r="D198" t="e">
            <v>#REF!</v>
          </cell>
          <cell r="E198" t="e">
            <v>#REF!</v>
          </cell>
          <cell r="F198" t="e">
            <v>#REF!</v>
          </cell>
          <cell r="G198" t="e">
            <v>#REF!</v>
          </cell>
          <cell r="H198" t="e">
            <v>#REF!</v>
          </cell>
        </row>
        <row r="199">
          <cell r="A199" t="e">
            <v>#REF!</v>
          </cell>
          <cell r="B199" t="e">
            <v>#REF!</v>
          </cell>
          <cell r="C199" t="e">
            <v>#REF!</v>
          </cell>
          <cell r="D199" t="e">
            <v>#REF!</v>
          </cell>
          <cell r="E199" t="e">
            <v>#REF!</v>
          </cell>
          <cell r="F199" t="e">
            <v>#REF!</v>
          </cell>
          <cell r="G199" t="e">
            <v>#REF!</v>
          </cell>
          <cell r="H199" t="e">
            <v>#REF!</v>
          </cell>
        </row>
        <row r="200">
          <cell r="A200" t="e">
            <v>#REF!</v>
          </cell>
          <cell r="B200" t="e">
            <v>#REF!</v>
          </cell>
          <cell r="C200" t="e">
            <v>#REF!</v>
          </cell>
          <cell r="D200" t="e">
            <v>#REF!</v>
          </cell>
          <cell r="E200" t="e">
            <v>#REF!</v>
          </cell>
          <cell r="F200" t="e">
            <v>#REF!</v>
          </cell>
          <cell r="G200" t="e">
            <v>#REF!</v>
          </cell>
          <cell r="H200" t="e">
            <v>#REF!</v>
          </cell>
        </row>
        <row r="201">
          <cell r="A201" t="e">
            <v>#REF!</v>
          </cell>
          <cell r="B201" t="e">
            <v>#REF!</v>
          </cell>
          <cell r="C201" t="e">
            <v>#REF!</v>
          </cell>
          <cell r="D201" t="e">
            <v>#REF!</v>
          </cell>
          <cell r="E201" t="e">
            <v>#REF!</v>
          </cell>
          <cell r="F201" t="e">
            <v>#REF!</v>
          </cell>
          <cell r="G201" t="e">
            <v>#REF!</v>
          </cell>
          <cell r="H201" t="e">
            <v>#REF!</v>
          </cell>
        </row>
        <row r="202">
          <cell r="A202" t="e">
            <v>#REF!</v>
          </cell>
          <cell r="B202" t="e">
            <v>#REF!</v>
          </cell>
          <cell r="C202" t="e">
            <v>#REF!</v>
          </cell>
          <cell r="D202" t="e">
            <v>#REF!</v>
          </cell>
          <cell r="E202" t="e">
            <v>#REF!</v>
          </cell>
          <cell r="F202" t="e">
            <v>#REF!</v>
          </cell>
          <cell r="G202" t="e">
            <v>#REF!</v>
          </cell>
          <cell r="H202" t="e">
            <v>#REF!</v>
          </cell>
        </row>
        <row r="203">
          <cell r="A203" t="e">
            <v>#REF!</v>
          </cell>
          <cell r="B203" t="e">
            <v>#REF!</v>
          </cell>
          <cell r="C203" t="e">
            <v>#REF!</v>
          </cell>
          <cell r="D203" t="e">
            <v>#REF!</v>
          </cell>
          <cell r="E203" t="e">
            <v>#REF!</v>
          </cell>
          <cell r="F203" t="e">
            <v>#REF!</v>
          </cell>
          <cell r="G203" t="e">
            <v>#REF!</v>
          </cell>
          <cell r="H203" t="e">
            <v>#REF!</v>
          </cell>
        </row>
        <row r="204">
          <cell r="A204" t="e">
            <v>#REF!</v>
          </cell>
          <cell r="B204" t="e">
            <v>#REF!</v>
          </cell>
          <cell r="C204" t="e">
            <v>#REF!</v>
          </cell>
          <cell r="D204" t="e">
            <v>#REF!</v>
          </cell>
          <cell r="E204" t="e">
            <v>#REF!</v>
          </cell>
          <cell r="F204" t="e">
            <v>#REF!</v>
          </cell>
          <cell r="G204" t="e">
            <v>#REF!</v>
          </cell>
          <cell r="H204" t="e">
            <v>#REF!</v>
          </cell>
        </row>
        <row r="205">
          <cell r="A205" t="str">
            <v>HB-33</v>
          </cell>
        </row>
        <row r="207">
          <cell r="A207" t="e">
            <v>#REF!</v>
          </cell>
          <cell r="B207" t="e">
            <v>#REF!</v>
          </cell>
          <cell r="C207" t="e">
            <v>#REF!</v>
          </cell>
          <cell r="D207" t="e">
            <v>#REF!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</row>
        <row r="208">
          <cell r="A208" t="e">
            <v>#REF!</v>
          </cell>
          <cell r="B208" t="e">
            <v>#REF!</v>
          </cell>
          <cell r="C208" t="e">
            <v>#REF!</v>
          </cell>
          <cell r="D208" t="e">
            <v>#REF!</v>
          </cell>
          <cell r="E208" t="e">
            <v>#REF!</v>
          </cell>
          <cell r="F208" t="e">
            <v>#REF!</v>
          </cell>
          <cell r="G208" t="e">
            <v>#REF!</v>
          </cell>
          <cell r="H208" t="e">
            <v>#REF!</v>
          </cell>
        </row>
        <row r="209">
          <cell r="A209" t="e">
            <v>#REF!</v>
          </cell>
          <cell r="B209" t="e">
            <v>#REF!</v>
          </cell>
          <cell r="C209" t="e">
            <v>#REF!</v>
          </cell>
          <cell r="D209" t="e">
            <v>#REF!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</row>
        <row r="210">
          <cell r="A210" t="e">
            <v>#REF!</v>
          </cell>
          <cell r="B210" t="e">
            <v>#REF!</v>
          </cell>
          <cell r="C210" t="e">
            <v>#REF!</v>
          </cell>
          <cell r="D210" t="e">
            <v>#REF!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</row>
        <row r="211">
          <cell r="A211" t="e">
            <v>#REF!</v>
          </cell>
          <cell r="B211" t="e">
            <v>#REF!</v>
          </cell>
          <cell r="C211" t="e">
            <v>#REF!</v>
          </cell>
          <cell r="D211" t="e">
            <v>#REF!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</row>
        <row r="212">
          <cell r="A212" t="e">
            <v>#REF!</v>
          </cell>
          <cell r="B212" t="e">
            <v>#REF!</v>
          </cell>
          <cell r="C212" t="e">
            <v>#REF!</v>
          </cell>
          <cell r="D212" t="e">
            <v>#REF!</v>
          </cell>
          <cell r="E212" t="e">
            <v>#REF!</v>
          </cell>
          <cell r="F212" t="e">
            <v>#REF!</v>
          </cell>
          <cell r="G212" t="e">
            <v>#REF!</v>
          </cell>
          <cell r="H212" t="e">
            <v>#REF!</v>
          </cell>
        </row>
        <row r="213">
          <cell r="A213" t="e">
            <v>#REF!</v>
          </cell>
          <cell r="B213" t="e">
            <v>#REF!</v>
          </cell>
          <cell r="C213" t="e">
            <v>#REF!</v>
          </cell>
          <cell r="D213" t="e">
            <v>#REF!</v>
          </cell>
          <cell r="E213" t="e">
            <v>#REF!</v>
          </cell>
          <cell r="F213" t="e">
            <v>#REF!</v>
          </cell>
          <cell r="G213" t="e">
            <v>#REF!</v>
          </cell>
          <cell r="H213" t="e">
            <v>#REF!</v>
          </cell>
        </row>
        <row r="214">
          <cell r="A214" t="e">
            <v>#REF!</v>
          </cell>
          <cell r="B214" t="e">
            <v>#REF!</v>
          </cell>
          <cell r="C214" t="e">
            <v>#REF!</v>
          </cell>
          <cell r="D214" t="e">
            <v>#REF!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</row>
        <row r="215">
          <cell r="A215" t="str">
            <v>HC-01</v>
          </cell>
          <cell r="B215" t="str">
            <v>1. seedet</v>
          </cell>
          <cell r="C215" t="str">
            <v>-</v>
          </cell>
          <cell r="D215" t="str">
            <v>5. - 8. seedet</v>
          </cell>
          <cell r="E215" t="str">
            <v>Bane ? / Kl. ??:??</v>
          </cell>
          <cell r="F215" t="e">
            <v>#REF!</v>
          </cell>
          <cell r="G215">
            <v>0</v>
          </cell>
          <cell r="H215" t="e">
            <v>#REF!</v>
          </cell>
        </row>
        <row r="216">
          <cell r="A216" t="str">
            <v>HC-02</v>
          </cell>
          <cell r="B216" t="str">
            <v>3. 4. seedet</v>
          </cell>
          <cell r="C216" t="str">
            <v>-</v>
          </cell>
          <cell r="D216" t="str">
            <v>5. - 8. seedet</v>
          </cell>
          <cell r="E216" t="str">
            <v>Bane ? / Kl. ??:??</v>
          </cell>
          <cell r="F216" t="e">
            <v>#REF!</v>
          </cell>
          <cell r="G216">
            <v>0</v>
          </cell>
          <cell r="H216" t="e">
            <v>#REF!</v>
          </cell>
        </row>
        <row r="217">
          <cell r="A217" t="str">
            <v>HC-03</v>
          </cell>
          <cell r="B217" t="str">
            <v>3. 4. seedet</v>
          </cell>
          <cell r="C217" t="str">
            <v>-</v>
          </cell>
          <cell r="D217" t="str">
            <v>5. - 8. seedet</v>
          </cell>
          <cell r="E217" t="str">
            <v>Bane ? / Kl. ??:??</v>
          </cell>
          <cell r="F217" t="e">
            <v>#REF!</v>
          </cell>
          <cell r="G217">
            <v>0</v>
          </cell>
          <cell r="H217" t="e">
            <v>#REF!</v>
          </cell>
        </row>
        <row r="218">
          <cell r="A218" t="str">
            <v>HC-04</v>
          </cell>
          <cell r="B218" t="str">
            <v>5. - 8. seedet</v>
          </cell>
          <cell r="C218" t="str">
            <v>-</v>
          </cell>
          <cell r="D218" t="str">
            <v>2. seedet</v>
          </cell>
          <cell r="E218" t="str">
            <v>Bane ? / Kl. ??:??</v>
          </cell>
          <cell r="F218" t="e">
            <v>#REF!</v>
          </cell>
          <cell r="G218">
            <v>0</v>
          </cell>
          <cell r="H218" t="e">
            <v>#REF!</v>
          </cell>
        </row>
        <row r="219">
          <cell r="A219" t="str">
            <v>HC-05</v>
          </cell>
          <cell r="B219" t="e">
            <v>#REF!</v>
          </cell>
          <cell r="C219" t="str">
            <v>-</v>
          </cell>
          <cell r="D219" t="e">
            <v>#REF!</v>
          </cell>
          <cell r="E219" t="str">
            <v>Bane ? / Kl. ??:??</v>
          </cell>
          <cell r="F219" t="e">
            <v>#REF!</v>
          </cell>
          <cell r="G219">
            <v>0</v>
          </cell>
          <cell r="H219" t="e">
            <v>#REF!</v>
          </cell>
        </row>
        <row r="220">
          <cell r="A220" t="str">
            <v>HC-06</v>
          </cell>
          <cell r="B220" t="e">
            <v>#REF!</v>
          </cell>
          <cell r="C220" t="str">
            <v>-</v>
          </cell>
          <cell r="D220" t="e">
            <v>#REF!</v>
          </cell>
          <cell r="E220" t="str">
            <v>Bane ? / Kl. ??:??</v>
          </cell>
          <cell r="F220" t="e">
            <v>#REF!</v>
          </cell>
          <cell r="G220">
            <v>0</v>
          </cell>
          <cell r="H220" t="e">
            <v>#REF!</v>
          </cell>
        </row>
        <row r="221">
          <cell r="A221" t="str">
            <v>HC-07</v>
          </cell>
          <cell r="B221" t="e">
            <v>#REF!</v>
          </cell>
          <cell r="C221" t="str">
            <v>-</v>
          </cell>
          <cell r="D221" t="e">
            <v>#REF!</v>
          </cell>
          <cell r="E221" t="str">
            <v>Bane ? / Kl. ??:??</v>
          </cell>
          <cell r="F221" t="e">
            <v>#REF!</v>
          </cell>
          <cell r="G221">
            <v>0</v>
          </cell>
          <cell r="H221" t="e">
            <v>#REF!</v>
          </cell>
        </row>
        <row r="222">
          <cell r="A222" t="str">
            <v>HC-08</v>
          </cell>
          <cell r="B222" t="e">
            <v>#REF!</v>
          </cell>
          <cell r="C222" t="str">
            <v>-</v>
          </cell>
          <cell r="D222" t="e">
            <v>#REF!</v>
          </cell>
          <cell r="E222" t="str">
            <v>Bane ? / Kl. ??:??</v>
          </cell>
          <cell r="F222" t="e">
            <v>#REF!</v>
          </cell>
          <cell r="G222">
            <v>0</v>
          </cell>
          <cell r="H222" t="e">
            <v>#REF!</v>
          </cell>
        </row>
        <row r="223">
          <cell r="A223" t="str">
            <v>HC-09</v>
          </cell>
          <cell r="B223" t="e">
            <v>#REF!</v>
          </cell>
          <cell r="C223" t="str">
            <v>-</v>
          </cell>
          <cell r="D223" t="e">
            <v>#REF!</v>
          </cell>
          <cell r="E223" t="str">
            <v>Bane ? / Kl. ??:??</v>
          </cell>
          <cell r="F223" t="e">
            <v>#REF!</v>
          </cell>
          <cell r="G223">
            <v>0</v>
          </cell>
          <cell r="H223" t="e">
            <v>#REF!</v>
          </cell>
        </row>
        <row r="224">
          <cell r="A224" t="str">
            <v>HC-10</v>
          </cell>
          <cell r="B224" t="e">
            <v>#REF!</v>
          </cell>
          <cell r="C224" t="str">
            <v>-</v>
          </cell>
          <cell r="D224" t="e">
            <v>#REF!</v>
          </cell>
          <cell r="E224" t="str">
            <v>Bane ? / Kl. ??:??</v>
          </cell>
          <cell r="F224" t="e">
            <v>#REF!</v>
          </cell>
          <cell r="G224">
            <v>0</v>
          </cell>
          <cell r="H224" t="e">
            <v>#REF!</v>
          </cell>
        </row>
        <row r="225">
          <cell r="A225" t="str">
            <v>HC-11</v>
          </cell>
          <cell r="B225" t="e">
            <v>#REF!</v>
          </cell>
          <cell r="C225" t="str">
            <v>-</v>
          </cell>
          <cell r="D225" t="e">
            <v>#REF!</v>
          </cell>
          <cell r="E225" t="str">
            <v>Bane ? / Kl. ??:??</v>
          </cell>
          <cell r="F225" t="e">
            <v>#REF!</v>
          </cell>
          <cell r="G225">
            <v>0</v>
          </cell>
          <cell r="H225" t="e">
            <v>#REF!</v>
          </cell>
        </row>
        <row r="226">
          <cell r="A226" t="str">
            <v>HC-12</v>
          </cell>
          <cell r="B226" t="e">
            <v>#REF!</v>
          </cell>
          <cell r="C226" t="str">
            <v>-</v>
          </cell>
          <cell r="D226" t="e">
            <v>#REF!</v>
          </cell>
          <cell r="E226" t="str">
            <v>Bane ? / Kl. ??:??</v>
          </cell>
          <cell r="F226" t="e">
            <v>#REF!</v>
          </cell>
          <cell r="G226">
            <v>0</v>
          </cell>
          <cell r="H226" t="e">
            <v>#REF!</v>
          </cell>
        </row>
        <row r="227">
          <cell r="A227" t="e">
            <v>#REF!</v>
          </cell>
          <cell r="B227" t="e">
            <v>#REF!</v>
          </cell>
          <cell r="C227" t="e">
            <v>#REF!</v>
          </cell>
          <cell r="D227" t="e">
            <v>#REF!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</row>
        <row r="228">
          <cell r="A228" t="e">
            <v>#REF!</v>
          </cell>
          <cell r="B228" t="e">
            <v>#REF!</v>
          </cell>
          <cell r="C228" t="e">
            <v>#REF!</v>
          </cell>
          <cell r="D228" t="e">
            <v>#REF!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</row>
        <row r="229">
          <cell r="A229" t="e">
            <v>#REF!</v>
          </cell>
          <cell r="B229" t="e">
            <v>#REF!</v>
          </cell>
          <cell r="C229" t="e">
            <v>#REF!</v>
          </cell>
          <cell r="D229" t="e">
            <v>#REF!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</row>
        <row r="230">
          <cell r="A230" t="e">
            <v>#REF!</v>
          </cell>
          <cell r="B230" t="e">
            <v>#REF!</v>
          </cell>
          <cell r="C230" t="e">
            <v>#REF!</v>
          </cell>
          <cell r="D230" t="e">
            <v>#REF!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</row>
        <row r="231">
          <cell r="A231" t="e">
            <v>#REF!</v>
          </cell>
          <cell r="B231" t="e">
            <v>#REF!</v>
          </cell>
          <cell r="C231" t="e">
            <v>#REF!</v>
          </cell>
          <cell r="D231" t="e">
            <v>#REF!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</row>
        <row r="232">
          <cell r="A232" t="e">
            <v>#REF!</v>
          </cell>
          <cell r="B232" t="e">
            <v>#REF!</v>
          </cell>
          <cell r="C232" t="e">
            <v>#REF!</v>
          </cell>
          <cell r="D232" t="e">
            <v>#REF!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</row>
        <row r="233">
          <cell r="A233" t="e">
            <v>#REF!</v>
          </cell>
          <cell r="B233" t="e">
            <v>#REF!</v>
          </cell>
          <cell r="C233" t="e">
            <v>#REF!</v>
          </cell>
          <cell r="D233" t="e">
            <v>#REF!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</row>
        <row r="234">
          <cell r="A234" t="e">
            <v>#REF!</v>
          </cell>
          <cell r="B234" t="e">
            <v>#REF!</v>
          </cell>
          <cell r="C234" t="e">
            <v>#REF!</v>
          </cell>
          <cell r="D234" t="e">
            <v>#REF!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</row>
        <row r="235">
          <cell r="A235" t="e">
            <v>#REF!</v>
          </cell>
          <cell r="B235" t="e">
            <v>#REF!</v>
          </cell>
          <cell r="C235" t="e">
            <v>#REF!</v>
          </cell>
          <cell r="D235" t="e">
            <v>#REF!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</row>
        <row r="236">
          <cell r="A236" t="e">
            <v>#REF!</v>
          </cell>
          <cell r="B236" t="e">
            <v>#REF!</v>
          </cell>
          <cell r="C236" t="e">
            <v>#REF!</v>
          </cell>
          <cell r="D236" t="e">
            <v>#REF!</v>
          </cell>
          <cell r="E236" t="e">
            <v>#REF!</v>
          </cell>
          <cell r="F236" t="e">
            <v>#REF!</v>
          </cell>
          <cell r="G236" t="e">
            <v>#REF!</v>
          </cell>
          <cell r="H236" t="e">
            <v>#REF!</v>
          </cell>
        </row>
        <row r="237">
          <cell r="A237" t="e">
            <v>#REF!</v>
          </cell>
          <cell r="B237" t="e">
            <v>#REF!</v>
          </cell>
          <cell r="C237" t="e">
            <v>#REF!</v>
          </cell>
          <cell r="D237" t="e">
            <v>#REF!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</row>
        <row r="238">
          <cell r="A238" t="e">
            <v>#REF!</v>
          </cell>
          <cell r="B238" t="e">
            <v>#REF!</v>
          </cell>
          <cell r="C238" t="e">
            <v>#REF!</v>
          </cell>
          <cell r="D238" t="e">
            <v>#REF!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</row>
        <row r="239">
          <cell r="A239" t="str">
            <v>HC-33</v>
          </cell>
        </row>
        <row r="241">
          <cell r="A241" t="e">
            <v>#REF!</v>
          </cell>
          <cell r="B241" t="e">
            <v>#REF!</v>
          </cell>
          <cell r="C241" t="e">
            <v>#REF!</v>
          </cell>
          <cell r="D241" t="e">
            <v>#REF!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</row>
        <row r="242">
          <cell r="A242" t="e">
            <v>#REF!</v>
          </cell>
          <cell r="B242" t="e">
            <v>#REF!</v>
          </cell>
          <cell r="C242" t="e">
            <v>#REF!</v>
          </cell>
          <cell r="D242" t="e">
            <v>#REF!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</row>
        <row r="243">
          <cell r="A243" t="e">
            <v>#REF!</v>
          </cell>
          <cell r="B243" t="e">
            <v>#REF!</v>
          </cell>
          <cell r="C243" t="e">
            <v>#REF!</v>
          </cell>
          <cell r="D243" t="e">
            <v>#REF!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</row>
        <row r="244">
          <cell r="A244" t="e">
            <v>#REF!</v>
          </cell>
          <cell r="B244" t="e">
            <v>#REF!</v>
          </cell>
          <cell r="C244" t="e">
            <v>#REF!</v>
          </cell>
          <cell r="D244" t="e">
            <v>#REF!</v>
          </cell>
          <cell r="E244" t="e">
            <v>#REF!</v>
          </cell>
          <cell r="F244" t="e">
            <v>#REF!</v>
          </cell>
          <cell r="G244" t="e">
            <v>#REF!</v>
          </cell>
          <cell r="H244" t="e">
            <v>#REF!</v>
          </cell>
        </row>
        <row r="245">
          <cell r="A245" t="e">
            <v>#REF!</v>
          </cell>
          <cell r="B245" t="e">
            <v>#REF!</v>
          </cell>
          <cell r="C245" t="e">
            <v>#REF!</v>
          </cell>
          <cell r="D245" t="e">
            <v>#REF!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</row>
        <row r="246">
          <cell r="A246" t="e">
            <v>#REF!</v>
          </cell>
          <cell r="B246" t="e">
            <v>#REF!</v>
          </cell>
          <cell r="C246" t="e">
            <v>#REF!</v>
          </cell>
          <cell r="D246" t="e">
            <v>#REF!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</row>
        <row r="247">
          <cell r="A247" t="e">
            <v>#REF!</v>
          </cell>
          <cell r="B247" t="e">
            <v>#REF!</v>
          </cell>
          <cell r="C247" t="e">
            <v>#REF!</v>
          </cell>
          <cell r="D247" t="e">
            <v>#REF!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</row>
        <row r="248">
          <cell r="A248" t="e">
            <v>#REF!</v>
          </cell>
          <cell r="B248" t="e">
            <v>#REF!</v>
          </cell>
          <cell r="C248" t="e">
            <v>#REF!</v>
          </cell>
          <cell r="D248" t="e">
            <v>#REF!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</row>
        <row r="249">
          <cell r="A249" t="str">
            <v>HD-01</v>
          </cell>
          <cell r="B249" t="str">
            <v>1. seedet</v>
          </cell>
          <cell r="C249" t="str">
            <v>-</v>
          </cell>
          <cell r="D249" t="str">
            <v>5. - 8. seedet</v>
          </cell>
          <cell r="E249" t="str">
            <v>Bane ? / Kl. ??:??</v>
          </cell>
          <cell r="F249" t="e">
            <v>#REF!</v>
          </cell>
          <cell r="G249">
            <v>0</v>
          </cell>
          <cell r="H249" t="e">
            <v>#REF!</v>
          </cell>
        </row>
        <row r="250">
          <cell r="A250" t="str">
            <v>HD-02</v>
          </cell>
          <cell r="B250" t="str">
            <v>3. 4. seedet</v>
          </cell>
          <cell r="C250" t="str">
            <v>-</v>
          </cell>
          <cell r="D250" t="str">
            <v>5. - 8. seedet</v>
          </cell>
          <cell r="E250" t="str">
            <v>Bane ? / Kl. ??:??</v>
          </cell>
          <cell r="F250" t="e">
            <v>#REF!</v>
          </cell>
          <cell r="G250">
            <v>0</v>
          </cell>
          <cell r="H250" t="e">
            <v>#REF!</v>
          </cell>
        </row>
        <row r="251">
          <cell r="A251" t="str">
            <v>HD-03</v>
          </cell>
          <cell r="B251" t="str">
            <v>3. 4. seedet</v>
          </cell>
          <cell r="C251" t="str">
            <v>-</v>
          </cell>
          <cell r="D251" t="str">
            <v>5. - 8. seedet</v>
          </cell>
          <cell r="E251" t="str">
            <v>Bane ? / Kl. ??:??</v>
          </cell>
          <cell r="F251" t="e">
            <v>#REF!</v>
          </cell>
          <cell r="G251">
            <v>0</v>
          </cell>
          <cell r="H251" t="e">
            <v>#REF!</v>
          </cell>
        </row>
        <row r="252">
          <cell r="A252" t="str">
            <v>HD-04</v>
          </cell>
          <cell r="B252" t="str">
            <v>5. - 8. seedet</v>
          </cell>
          <cell r="C252" t="str">
            <v>-</v>
          </cell>
          <cell r="D252" t="str">
            <v>2. seedet</v>
          </cell>
          <cell r="E252" t="str">
            <v>Bane ? / Kl. ??:??</v>
          </cell>
          <cell r="F252" t="e">
            <v>#REF!</v>
          </cell>
          <cell r="G252">
            <v>0</v>
          </cell>
          <cell r="H252" t="e">
            <v>#REF!</v>
          </cell>
        </row>
        <row r="253">
          <cell r="A253" t="str">
            <v>HD-05</v>
          </cell>
          <cell r="B253" t="e">
            <v>#REF!</v>
          </cell>
          <cell r="C253" t="str">
            <v>-</v>
          </cell>
          <cell r="D253" t="e">
            <v>#REF!</v>
          </cell>
          <cell r="E253" t="str">
            <v>Bane ? / Kl. ??:??</v>
          </cell>
          <cell r="F253" t="e">
            <v>#REF!</v>
          </cell>
          <cell r="G253">
            <v>0</v>
          </cell>
          <cell r="H253" t="e">
            <v>#REF!</v>
          </cell>
        </row>
        <row r="254">
          <cell r="A254" t="str">
            <v>HD-06</v>
          </cell>
          <cell r="B254" t="e">
            <v>#REF!</v>
          </cell>
          <cell r="C254" t="str">
            <v>-</v>
          </cell>
          <cell r="D254" t="e">
            <v>#REF!</v>
          </cell>
          <cell r="E254" t="str">
            <v>Bane ? / Kl. ??:??</v>
          </cell>
          <cell r="F254" t="e">
            <v>#REF!</v>
          </cell>
          <cell r="G254">
            <v>0</v>
          </cell>
          <cell r="H254" t="e">
            <v>#REF!</v>
          </cell>
        </row>
        <row r="255">
          <cell r="A255" t="str">
            <v>HD-07</v>
          </cell>
          <cell r="B255" t="e">
            <v>#REF!</v>
          </cell>
          <cell r="C255" t="str">
            <v>-</v>
          </cell>
          <cell r="D255" t="e">
            <v>#REF!</v>
          </cell>
          <cell r="E255" t="str">
            <v>Bane ? / Kl. ??:??</v>
          </cell>
          <cell r="F255" t="e">
            <v>#REF!</v>
          </cell>
          <cell r="G255">
            <v>0</v>
          </cell>
          <cell r="H255" t="e">
            <v>#REF!</v>
          </cell>
        </row>
        <row r="256">
          <cell r="A256" t="str">
            <v>HD-08</v>
          </cell>
          <cell r="B256" t="e">
            <v>#REF!</v>
          </cell>
          <cell r="C256" t="str">
            <v>-</v>
          </cell>
          <cell r="D256" t="e">
            <v>#REF!</v>
          </cell>
          <cell r="E256" t="str">
            <v>Bane ? / Kl. ??:??</v>
          </cell>
          <cell r="F256" t="e">
            <v>#REF!</v>
          </cell>
          <cell r="G256">
            <v>0</v>
          </cell>
          <cell r="H256" t="e">
            <v>#REF!</v>
          </cell>
        </row>
        <row r="257">
          <cell r="A257" t="str">
            <v>HD-09</v>
          </cell>
          <cell r="B257" t="e">
            <v>#REF!</v>
          </cell>
          <cell r="C257" t="str">
            <v>-</v>
          </cell>
          <cell r="D257" t="e">
            <v>#REF!</v>
          </cell>
          <cell r="E257" t="str">
            <v>Bane ? / Kl. ??:??</v>
          </cell>
          <cell r="F257" t="e">
            <v>#REF!</v>
          </cell>
          <cell r="G257">
            <v>0</v>
          </cell>
          <cell r="H257" t="e">
            <v>#REF!</v>
          </cell>
        </row>
        <row r="258">
          <cell r="A258" t="str">
            <v>HD-10</v>
          </cell>
          <cell r="B258" t="e">
            <v>#REF!</v>
          </cell>
          <cell r="C258" t="str">
            <v>-</v>
          </cell>
          <cell r="D258" t="e">
            <v>#REF!</v>
          </cell>
          <cell r="E258" t="str">
            <v>Bane ? / Kl. ??:??</v>
          </cell>
          <cell r="F258" t="e">
            <v>#REF!</v>
          </cell>
          <cell r="G258">
            <v>0</v>
          </cell>
          <cell r="H258" t="e">
            <v>#REF!</v>
          </cell>
        </row>
        <row r="259">
          <cell r="A259" t="str">
            <v>HD-11</v>
          </cell>
          <cell r="B259" t="e">
            <v>#REF!</v>
          </cell>
          <cell r="C259" t="str">
            <v>-</v>
          </cell>
          <cell r="D259" t="e">
            <v>#REF!</v>
          </cell>
          <cell r="E259" t="str">
            <v>Bane ? / Kl. ??:??</v>
          </cell>
          <cell r="F259" t="e">
            <v>#REF!</v>
          </cell>
          <cell r="G259">
            <v>0</v>
          </cell>
          <cell r="H259" t="e">
            <v>#REF!</v>
          </cell>
        </row>
        <row r="260">
          <cell r="A260" t="str">
            <v>HD-12</v>
          </cell>
          <cell r="B260" t="e">
            <v>#REF!</v>
          </cell>
          <cell r="C260" t="str">
            <v>-</v>
          </cell>
          <cell r="D260" t="e">
            <v>#REF!</v>
          </cell>
          <cell r="E260" t="str">
            <v>Bane ? / Kl. ??:??</v>
          </cell>
          <cell r="F260" t="e">
            <v>#REF!</v>
          </cell>
          <cell r="G260">
            <v>0</v>
          </cell>
          <cell r="H260" t="e">
            <v>#REF!</v>
          </cell>
        </row>
        <row r="261">
          <cell r="A261" t="e">
            <v>#REF!</v>
          </cell>
          <cell r="B261" t="e">
            <v>#REF!</v>
          </cell>
          <cell r="C261" t="e">
            <v>#REF!</v>
          </cell>
          <cell r="D261" t="e">
            <v>#REF!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</row>
        <row r="262">
          <cell r="A262" t="e">
            <v>#REF!</v>
          </cell>
          <cell r="B262" t="e">
            <v>#REF!</v>
          </cell>
          <cell r="C262" t="e">
            <v>#REF!</v>
          </cell>
          <cell r="D262" t="e">
            <v>#REF!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</row>
        <row r="263">
          <cell r="A263" t="e">
            <v>#REF!</v>
          </cell>
          <cell r="B263" t="e">
            <v>#REF!</v>
          </cell>
          <cell r="C263" t="e">
            <v>#REF!</v>
          </cell>
          <cell r="D263" t="e">
            <v>#REF!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</row>
        <row r="264">
          <cell r="A264" t="e">
            <v>#REF!</v>
          </cell>
          <cell r="B264" t="e">
            <v>#REF!</v>
          </cell>
          <cell r="C264" t="e">
            <v>#REF!</v>
          </cell>
          <cell r="D264" t="e">
            <v>#REF!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</row>
        <row r="265">
          <cell r="A265" t="e">
            <v>#REF!</v>
          </cell>
          <cell r="B265" t="e">
            <v>#REF!</v>
          </cell>
          <cell r="C265" t="e">
            <v>#REF!</v>
          </cell>
          <cell r="D265" t="e">
            <v>#REF!</v>
          </cell>
          <cell r="E265" t="e">
            <v>#REF!</v>
          </cell>
          <cell r="F265" t="e">
            <v>#REF!</v>
          </cell>
          <cell r="G265" t="e">
            <v>#REF!</v>
          </cell>
          <cell r="H265" t="e">
            <v>#REF!</v>
          </cell>
        </row>
        <row r="266">
          <cell r="A266" t="e">
            <v>#REF!</v>
          </cell>
          <cell r="B266" t="e">
            <v>#REF!</v>
          </cell>
          <cell r="C266" t="e">
            <v>#REF!</v>
          </cell>
          <cell r="D266" t="e">
            <v>#REF!</v>
          </cell>
          <cell r="E266" t="e">
            <v>#REF!</v>
          </cell>
          <cell r="F266" t="e">
            <v>#REF!</v>
          </cell>
          <cell r="G266" t="e">
            <v>#REF!</v>
          </cell>
          <cell r="H266" t="e">
            <v>#REF!</v>
          </cell>
        </row>
        <row r="267">
          <cell r="A267" t="e">
            <v>#REF!</v>
          </cell>
          <cell r="B267" t="e">
            <v>#REF!</v>
          </cell>
          <cell r="C267" t="e">
            <v>#REF!</v>
          </cell>
          <cell r="D267" t="e">
            <v>#REF!</v>
          </cell>
          <cell r="E267" t="e">
            <v>#REF!</v>
          </cell>
          <cell r="F267" t="e">
            <v>#REF!</v>
          </cell>
          <cell r="G267" t="e">
            <v>#REF!</v>
          </cell>
          <cell r="H267" t="e">
            <v>#REF!</v>
          </cell>
        </row>
        <row r="268">
          <cell r="A268" t="e">
            <v>#REF!</v>
          </cell>
          <cell r="B268" t="e">
            <v>#REF!</v>
          </cell>
          <cell r="C268" t="e">
            <v>#REF!</v>
          </cell>
          <cell r="D268" t="e">
            <v>#REF!</v>
          </cell>
          <cell r="E268" t="e">
            <v>#REF!</v>
          </cell>
          <cell r="F268" t="e">
            <v>#REF!</v>
          </cell>
          <cell r="G268" t="e">
            <v>#REF!</v>
          </cell>
          <cell r="H268" t="e">
            <v>#REF!</v>
          </cell>
        </row>
        <row r="269">
          <cell r="A269" t="e">
            <v>#REF!</v>
          </cell>
          <cell r="B269" t="e">
            <v>#REF!</v>
          </cell>
          <cell r="C269" t="e">
            <v>#REF!</v>
          </cell>
          <cell r="D269" t="e">
            <v>#REF!</v>
          </cell>
          <cell r="E269" t="e">
            <v>#REF!</v>
          </cell>
          <cell r="F269" t="e">
            <v>#REF!</v>
          </cell>
          <cell r="G269" t="e">
            <v>#REF!</v>
          </cell>
          <cell r="H269" t="e">
            <v>#REF!</v>
          </cell>
        </row>
        <row r="270">
          <cell r="A270" t="e">
            <v>#REF!</v>
          </cell>
          <cell r="B270" t="e">
            <v>#REF!</v>
          </cell>
          <cell r="C270" t="e">
            <v>#REF!</v>
          </cell>
          <cell r="D270" t="e">
            <v>#REF!</v>
          </cell>
          <cell r="E270" t="e">
            <v>#REF!</v>
          </cell>
          <cell r="F270" t="e">
            <v>#REF!</v>
          </cell>
          <cell r="G270" t="e">
            <v>#REF!</v>
          </cell>
          <cell r="H270" t="e">
            <v>#REF!</v>
          </cell>
        </row>
        <row r="271">
          <cell r="A271" t="e">
            <v>#REF!</v>
          </cell>
          <cell r="B271" t="e">
            <v>#REF!</v>
          </cell>
          <cell r="C271" t="e">
            <v>#REF!</v>
          </cell>
          <cell r="D271" t="e">
            <v>#REF!</v>
          </cell>
          <cell r="E271" t="e">
            <v>#REF!</v>
          </cell>
          <cell r="F271" t="e">
            <v>#REF!</v>
          </cell>
          <cell r="G271" t="e">
            <v>#REF!</v>
          </cell>
          <cell r="H271" t="e">
            <v>#REF!</v>
          </cell>
        </row>
        <row r="272">
          <cell r="A272" t="e">
            <v>#REF!</v>
          </cell>
          <cell r="B272" t="e">
            <v>#REF!</v>
          </cell>
          <cell r="C272" t="e">
            <v>#REF!</v>
          </cell>
          <cell r="D272" t="e">
            <v>#REF!</v>
          </cell>
          <cell r="E272" t="e">
            <v>#REF!</v>
          </cell>
          <cell r="F272" t="e">
            <v>#REF!</v>
          </cell>
          <cell r="G272" t="e">
            <v>#REF!</v>
          </cell>
          <cell r="H272" t="e">
            <v>#REF!</v>
          </cell>
        </row>
        <row r="273">
          <cell r="A273" t="str">
            <v>HD-33</v>
          </cell>
        </row>
        <row r="275">
          <cell r="A275" t="e">
            <v>#REF!</v>
          </cell>
          <cell r="B275" t="e">
            <v>#REF!</v>
          </cell>
          <cell r="C275" t="e">
            <v>#REF!</v>
          </cell>
          <cell r="D275" t="e">
            <v>#REF!</v>
          </cell>
          <cell r="E275" t="e">
            <v>#REF!</v>
          </cell>
          <cell r="F275" t="e">
            <v>#REF!</v>
          </cell>
          <cell r="G275" t="e">
            <v>#REF!</v>
          </cell>
          <cell r="H275" t="e">
            <v>#REF!</v>
          </cell>
        </row>
        <row r="276">
          <cell r="A276" t="e">
            <v>#REF!</v>
          </cell>
          <cell r="B276" t="e">
            <v>#REF!</v>
          </cell>
          <cell r="C276" t="e">
            <v>#REF!</v>
          </cell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</row>
        <row r="277">
          <cell r="A277" t="e">
            <v>#REF!</v>
          </cell>
          <cell r="B277" t="e">
            <v>#REF!</v>
          </cell>
          <cell r="C277" t="e">
            <v>#REF!</v>
          </cell>
          <cell r="D277" t="e">
            <v>#REF!</v>
          </cell>
          <cell r="E277" t="e">
            <v>#REF!</v>
          </cell>
          <cell r="F277" t="e">
            <v>#REF!</v>
          </cell>
          <cell r="G277" t="e">
            <v>#REF!</v>
          </cell>
          <cell r="H277" t="e">
            <v>#REF!</v>
          </cell>
        </row>
        <row r="278">
          <cell r="A278" t="e">
            <v>#REF!</v>
          </cell>
          <cell r="B278" t="e">
            <v>#REF!</v>
          </cell>
          <cell r="C278" t="e">
            <v>#REF!</v>
          </cell>
          <cell r="D278" t="e">
            <v>#REF!</v>
          </cell>
          <cell r="E278" t="e">
            <v>#REF!</v>
          </cell>
          <cell r="F278" t="e">
            <v>#REF!</v>
          </cell>
          <cell r="G278" t="e">
            <v>#REF!</v>
          </cell>
          <cell r="H278" t="e">
            <v>#REF!</v>
          </cell>
        </row>
        <row r="279">
          <cell r="A279" t="e">
            <v>#REF!</v>
          </cell>
          <cell r="B279" t="e">
            <v>#REF!</v>
          </cell>
          <cell r="C279" t="e">
            <v>#REF!</v>
          </cell>
          <cell r="D279" t="e">
            <v>#REF!</v>
          </cell>
          <cell r="E279" t="e">
            <v>#REF!</v>
          </cell>
          <cell r="F279" t="e">
            <v>#REF!</v>
          </cell>
          <cell r="G279" t="e">
            <v>#REF!</v>
          </cell>
          <cell r="H279" t="e">
            <v>#REF!</v>
          </cell>
        </row>
        <row r="280">
          <cell r="A280" t="e">
            <v>#REF!</v>
          </cell>
          <cell r="B280" t="e">
            <v>#REF!</v>
          </cell>
          <cell r="C280" t="e">
            <v>#REF!</v>
          </cell>
          <cell r="D280" t="e">
            <v>#REF!</v>
          </cell>
          <cell r="E280" t="e">
            <v>#REF!</v>
          </cell>
          <cell r="F280" t="e">
            <v>#REF!</v>
          </cell>
          <cell r="G280" t="e">
            <v>#REF!</v>
          </cell>
          <cell r="H280" t="e">
            <v>#REF!</v>
          </cell>
        </row>
        <row r="281">
          <cell r="A281" t="e">
            <v>#REF!</v>
          </cell>
          <cell r="B281" t="e">
            <v>#REF!</v>
          </cell>
          <cell r="C281" t="e">
            <v>#REF!</v>
          </cell>
          <cell r="D281" t="e">
            <v>#REF!</v>
          </cell>
          <cell r="E281" t="e">
            <v>#REF!</v>
          </cell>
          <cell r="F281" t="e">
            <v>#REF!</v>
          </cell>
          <cell r="G281" t="e">
            <v>#REF!</v>
          </cell>
          <cell r="H281" t="e">
            <v>#REF!</v>
          </cell>
        </row>
        <row r="282">
          <cell r="A282" t="e">
            <v>#REF!</v>
          </cell>
          <cell r="B282" t="e">
            <v>#REF!</v>
          </cell>
          <cell r="C282" t="e">
            <v>#REF!</v>
          </cell>
          <cell r="D282" t="e">
            <v>#REF!</v>
          </cell>
          <cell r="E282" t="e">
            <v>#REF!</v>
          </cell>
          <cell r="F282" t="e">
            <v>#REF!</v>
          </cell>
          <cell r="G282" t="e">
            <v>#REF!</v>
          </cell>
          <cell r="H282" t="e">
            <v>#REF!</v>
          </cell>
        </row>
        <row r="283">
          <cell r="A283" t="str">
            <v>HE-01</v>
          </cell>
          <cell r="B283" t="str">
            <v>1. seedet</v>
          </cell>
          <cell r="C283" t="str">
            <v>-</v>
          </cell>
          <cell r="D283" t="str">
            <v>5. - 8. seedet</v>
          </cell>
          <cell r="E283" t="str">
            <v>Bane ? / Kl. ??:??</v>
          </cell>
          <cell r="F283" t="e">
            <v>#REF!</v>
          </cell>
          <cell r="G283">
            <v>0</v>
          </cell>
          <cell r="H283" t="e">
            <v>#REF!</v>
          </cell>
        </row>
        <row r="284">
          <cell r="A284" t="str">
            <v>HE-02</v>
          </cell>
          <cell r="B284" t="str">
            <v>3. 4. seedet</v>
          </cell>
          <cell r="C284" t="str">
            <v>-</v>
          </cell>
          <cell r="D284" t="str">
            <v>5. - 8. seedet</v>
          </cell>
          <cell r="E284" t="str">
            <v>Bane ? / Kl. ??:??</v>
          </cell>
          <cell r="F284" t="e">
            <v>#REF!</v>
          </cell>
          <cell r="G284">
            <v>0</v>
          </cell>
          <cell r="H284" t="e">
            <v>#REF!</v>
          </cell>
        </row>
        <row r="285">
          <cell r="A285" t="str">
            <v>HE-03</v>
          </cell>
          <cell r="B285" t="str">
            <v>3. 4. seedet</v>
          </cell>
          <cell r="C285" t="str">
            <v>-</v>
          </cell>
          <cell r="D285" t="str">
            <v>5. - 8. seedet</v>
          </cell>
          <cell r="E285" t="str">
            <v>Bane ? / Kl. ??:??</v>
          </cell>
          <cell r="F285" t="e">
            <v>#REF!</v>
          </cell>
          <cell r="G285">
            <v>0</v>
          </cell>
          <cell r="H285" t="e">
            <v>#REF!</v>
          </cell>
        </row>
        <row r="286">
          <cell r="A286" t="str">
            <v>HE-04</v>
          </cell>
          <cell r="B286" t="str">
            <v>5. - 8. seedet</v>
          </cell>
          <cell r="C286" t="str">
            <v>-</v>
          </cell>
          <cell r="D286" t="str">
            <v>2. seedet</v>
          </cell>
          <cell r="E286" t="str">
            <v>Bane ? / Kl. ??:??</v>
          </cell>
          <cell r="F286" t="e">
            <v>#REF!</v>
          </cell>
          <cell r="G286">
            <v>0</v>
          </cell>
          <cell r="H286" t="e">
            <v>#REF!</v>
          </cell>
        </row>
        <row r="287">
          <cell r="A287" t="str">
            <v>HE-05</v>
          </cell>
          <cell r="B287" t="e">
            <v>#REF!</v>
          </cell>
          <cell r="C287" t="str">
            <v>-</v>
          </cell>
          <cell r="D287" t="e">
            <v>#REF!</v>
          </cell>
          <cell r="E287" t="str">
            <v>Bane ? / Kl. ??:??</v>
          </cell>
          <cell r="F287" t="e">
            <v>#REF!</v>
          </cell>
          <cell r="G287">
            <v>0</v>
          </cell>
          <cell r="H287" t="e">
            <v>#REF!</v>
          </cell>
        </row>
        <row r="288">
          <cell r="A288" t="str">
            <v>HE-06</v>
          </cell>
          <cell r="B288" t="e">
            <v>#REF!</v>
          </cell>
          <cell r="C288" t="str">
            <v>-</v>
          </cell>
          <cell r="D288" t="e">
            <v>#REF!</v>
          </cell>
          <cell r="E288" t="str">
            <v>Bane ? / Kl. ??:??</v>
          </cell>
          <cell r="F288" t="e">
            <v>#REF!</v>
          </cell>
          <cell r="G288">
            <v>0</v>
          </cell>
          <cell r="H288" t="e">
            <v>#REF!</v>
          </cell>
        </row>
        <row r="289">
          <cell r="A289" t="str">
            <v>HE-07</v>
          </cell>
          <cell r="B289" t="e">
            <v>#REF!</v>
          </cell>
          <cell r="C289" t="str">
            <v>-</v>
          </cell>
          <cell r="D289" t="e">
            <v>#REF!</v>
          </cell>
          <cell r="E289" t="str">
            <v>Bane ? / Kl. ??:??</v>
          </cell>
          <cell r="F289" t="e">
            <v>#REF!</v>
          </cell>
          <cell r="G289">
            <v>0</v>
          </cell>
          <cell r="H289" t="e">
            <v>#REF!</v>
          </cell>
        </row>
        <row r="290">
          <cell r="A290" t="str">
            <v>HE-08</v>
          </cell>
          <cell r="B290" t="e">
            <v>#REF!</v>
          </cell>
          <cell r="C290" t="str">
            <v>-</v>
          </cell>
          <cell r="D290" t="e">
            <v>#REF!</v>
          </cell>
          <cell r="E290" t="str">
            <v>Bane ? / Kl. ??:??</v>
          </cell>
          <cell r="F290" t="e">
            <v>#REF!</v>
          </cell>
          <cell r="G290">
            <v>0</v>
          </cell>
          <cell r="H290" t="e">
            <v>#REF!</v>
          </cell>
        </row>
        <row r="291">
          <cell r="A291" t="str">
            <v>HE-09</v>
          </cell>
          <cell r="B291" t="e">
            <v>#REF!</v>
          </cell>
          <cell r="C291" t="str">
            <v>-</v>
          </cell>
          <cell r="D291" t="e">
            <v>#REF!</v>
          </cell>
          <cell r="E291" t="str">
            <v>Bane ? / Kl. ??:??</v>
          </cell>
          <cell r="F291" t="e">
            <v>#REF!</v>
          </cell>
          <cell r="G291">
            <v>0</v>
          </cell>
          <cell r="H291" t="e">
            <v>#REF!</v>
          </cell>
        </row>
        <row r="292">
          <cell r="A292" t="str">
            <v>HE-10</v>
          </cell>
          <cell r="B292" t="e">
            <v>#REF!</v>
          </cell>
          <cell r="C292" t="str">
            <v>-</v>
          </cell>
          <cell r="D292" t="e">
            <v>#REF!</v>
          </cell>
          <cell r="E292" t="str">
            <v>Bane ? / Kl. ??:??</v>
          </cell>
          <cell r="F292" t="e">
            <v>#REF!</v>
          </cell>
          <cell r="G292">
            <v>0</v>
          </cell>
          <cell r="H292" t="e">
            <v>#REF!</v>
          </cell>
        </row>
        <row r="293">
          <cell r="A293" t="str">
            <v>HE-11</v>
          </cell>
          <cell r="B293" t="e">
            <v>#REF!</v>
          </cell>
          <cell r="C293" t="str">
            <v>-</v>
          </cell>
          <cell r="D293" t="e">
            <v>#REF!</v>
          </cell>
          <cell r="E293" t="str">
            <v>Bane ? / Kl. ??:??</v>
          </cell>
          <cell r="F293" t="e">
            <v>#REF!</v>
          </cell>
          <cell r="G293">
            <v>0</v>
          </cell>
          <cell r="H293" t="e">
            <v>#REF!</v>
          </cell>
        </row>
        <row r="294">
          <cell r="A294" t="str">
            <v>HE-12</v>
          </cell>
          <cell r="B294" t="e">
            <v>#REF!</v>
          </cell>
          <cell r="C294" t="str">
            <v>-</v>
          </cell>
          <cell r="D294" t="e">
            <v>#REF!</v>
          </cell>
          <cell r="E294" t="str">
            <v>Bane ? / Kl. ??:??</v>
          </cell>
          <cell r="F294" t="e">
            <v>#REF!</v>
          </cell>
          <cell r="G294">
            <v>0</v>
          </cell>
          <cell r="H294" t="e">
            <v>#REF!</v>
          </cell>
        </row>
        <row r="295">
          <cell r="A295" t="e">
            <v>#REF!</v>
          </cell>
          <cell r="B295" t="e">
            <v>#REF!</v>
          </cell>
          <cell r="C295" t="e">
            <v>#REF!</v>
          </cell>
          <cell r="D295" t="e">
            <v>#REF!</v>
          </cell>
          <cell r="E295" t="e">
            <v>#REF!</v>
          </cell>
          <cell r="F295" t="e">
            <v>#REF!</v>
          </cell>
          <cell r="G295" t="e">
            <v>#REF!</v>
          </cell>
          <cell r="H295" t="e">
            <v>#REF!</v>
          </cell>
        </row>
        <row r="296">
          <cell r="A296" t="e">
            <v>#REF!</v>
          </cell>
          <cell r="B296" t="e">
            <v>#REF!</v>
          </cell>
          <cell r="C296" t="e">
            <v>#REF!</v>
          </cell>
          <cell r="D296" t="e">
            <v>#REF!</v>
          </cell>
          <cell r="E296" t="e">
            <v>#REF!</v>
          </cell>
          <cell r="F296" t="e">
            <v>#REF!</v>
          </cell>
          <cell r="G296" t="e">
            <v>#REF!</v>
          </cell>
          <cell r="H296" t="e">
            <v>#REF!</v>
          </cell>
        </row>
        <row r="297">
          <cell r="A297" t="e">
            <v>#REF!</v>
          </cell>
          <cell r="B297" t="e">
            <v>#REF!</v>
          </cell>
          <cell r="C297" t="e">
            <v>#REF!</v>
          </cell>
          <cell r="D297" t="e">
            <v>#REF!</v>
          </cell>
          <cell r="E297" t="e">
            <v>#REF!</v>
          </cell>
          <cell r="F297" t="e">
            <v>#REF!</v>
          </cell>
          <cell r="G297" t="e">
            <v>#REF!</v>
          </cell>
          <cell r="H297" t="e">
            <v>#REF!</v>
          </cell>
        </row>
        <row r="298">
          <cell r="A298" t="e">
            <v>#REF!</v>
          </cell>
          <cell r="B298" t="e">
            <v>#REF!</v>
          </cell>
          <cell r="C298" t="e">
            <v>#REF!</v>
          </cell>
          <cell r="D298" t="e">
            <v>#REF!</v>
          </cell>
          <cell r="E298" t="e">
            <v>#REF!</v>
          </cell>
          <cell r="F298" t="e">
            <v>#REF!</v>
          </cell>
          <cell r="G298" t="e">
            <v>#REF!</v>
          </cell>
          <cell r="H298" t="e">
            <v>#REF!</v>
          </cell>
        </row>
        <row r="299">
          <cell r="A299" t="e">
            <v>#REF!</v>
          </cell>
          <cell r="B299" t="e">
            <v>#REF!</v>
          </cell>
          <cell r="C299" t="e">
            <v>#REF!</v>
          </cell>
          <cell r="D299" t="e">
            <v>#REF!</v>
          </cell>
          <cell r="E299" t="e">
            <v>#REF!</v>
          </cell>
          <cell r="F299" t="e">
            <v>#REF!</v>
          </cell>
          <cell r="G299" t="e">
            <v>#REF!</v>
          </cell>
          <cell r="H299" t="e">
            <v>#REF!</v>
          </cell>
        </row>
        <row r="300">
          <cell r="A300" t="e">
            <v>#REF!</v>
          </cell>
          <cell r="B300" t="e">
            <v>#REF!</v>
          </cell>
          <cell r="C300" t="e">
            <v>#REF!</v>
          </cell>
          <cell r="D300" t="e">
            <v>#REF!</v>
          </cell>
          <cell r="E300" t="e">
            <v>#REF!</v>
          </cell>
          <cell r="F300" t="e">
            <v>#REF!</v>
          </cell>
          <cell r="G300" t="e">
            <v>#REF!</v>
          </cell>
          <cell r="H300" t="e">
            <v>#REF!</v>
          </cell>
        </row>
        <row r="301">
          <cell r="A301" t="e">
            <v>#REF!</v>
          </cell>
          <cell r="B301" t="e">
            <v>#REF!</v>
          </cell>
          <cell r="C301" t="e">
            <v>#REF!</v>
          </cell>
          <cell r="D301" t="e">
            <v>#REF!</v>
          </cell>
          <cell r="E301" t="e">
            <v>#REF!</v>
          </cell>
          <cell r="F301" t="e">
            <v>#REF!</v>
          </cell>
          <cell r="G301" t="e">
            <v>#REF!</v>
          </cell>
          <cell r="H301" t="e">
            <v>#REF!</v>
          </cell>
        </row>
        <row r="302">
          <cell r="A302" t="e">
            <v>#REF!</v>
          </cell>
          <cell r="B302" t="e">
            <v>#REF!</v>
          </cell>
          <cell r="C302" t="e">
            <v>#REF!</v>
          </cell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</row>
        <row r="303">
          <cell r="A303" t="e">
            <v>#REF!</v>
          </cell>
          <cell r="B303" t="e">
            <v>#REF!</v>
          </cell>
          <cell r="C303" t="e">
            <v>#REF!</v>
          </cell>
          <cell r="D303" t="e">
            <v>#REF!</v>
          </cell>
          <cell r="E303" t="e">
            <v>#REF!</v>
          </cell>
          <cell r="F303" t="e">
            <v>#REF!</v>
          </cell>
          <cell r="G303" t="e">
            <v>#REF!</v>
          </cell>
          <cell r="H303" t="e">
            <v>#REF!</v>
          </cell>
        </row>
        <row r="304">
          <cell r="A304" t="e">
            <v>#REF!</v>
          </cell>
          <cell r="B304" t="e">
            <v>#REF!</v>
          </cell>
          <cell r="C304" t="e">
            <v>#REF!</v>
          </cell>
          <cell r="D304" t="e">
            <v>#REF!</v>
          </cell>
          <cell r="E304" t="e">
            <v>#REF!</v>
          </cell>
          <cell r="F304" t="e">
            <v>#REF!</v>
          </cell>
          <cell r="G304" t="e">
            <v>#REF!</v>
          </cell>
          <cell r="H304" t="e">
            <v>#REF!</v>
          </cell>
        </row>
        <row r="305">
          <cell r="A305" t="e">
            <v>#REF!</v>
          </cell>
          <cell r="B305" t="e">
            <v>#REF!</v>
          </cell>
          <cell r="C305" t="e">
            <v>#REF!</v>
          </cell>
          <cell r="D305" t="e">
            <v>#REF!</v>
          </cell>
          <cell r="E305" t="e">
            <v>#REF!</v>
          </cell>
          <cell r="F305" t="e">
            <v>#REF!</v>
          </cell>
          <cell r="G305" t="e">
            <v>#REF!</v>
          </cell>
          <cell r="H305" t="e">
            <v>#REF!</v>
          </cell>
        </row>
        <row r="306">
          <cell r="A306" t="e">
            <v>#REF!</v>
          </cell>
          <cell r="B306" t="e">
            <v>#REF!</v>
          </cell>
          <cell r="C306" t="e">
            <v>#REF!</v>
          </cell>
          <cell r="D306" t="e">
            <v>#REF!</v>
          </cell>
          <cell r="E306" t="e">
            <v>#REF!</v>
          </cell>
          <cell r="F306" t="e">
            <v>#REF!</v>
          </cell>
          <cell r="G306" t="e">
            <v>#REF!</v>
          </cell>
          <cell r="H306" t="e">
            <v>#REF!</v>
          </cell>
        </row>
        <row r="307">
          <cell r="A307" t="str">
            <v>HE-33</v>
          </cell>
        </row>
        <row r="309">
          <cell r="A309" t="e">
            <v>#REF!</v>
          </cell>
          <cell r="B309" t="e">
            <v>#REF!</v>
          </cell>
          <cell r="C309" t="e">
            <v>#REF!</v>
          </cell>
          <cell r="D309" t="e">
            <v>#REF!</v>
          </cell>
          <cell r="E309" t="e">
            <v>#REF!</v>
          </cell>
          <cell r="F309" t="e">
            <v>#REF!</v>
          </cell>
          <cell r="G309" t="e">
            <v>#REF!</v>
          </cell>
          <cell r="H309" t="e">
            <v>#REF!</v>
          </cell>
        </row>
        <row r="310">
          <cell r="A310" t="e">
            <v>#REF!</v>
          </cell>
          <cell r="B310" t="e">
            <v>#REF!</v>
          </cell>
          <cell r="C310" t="e">
            <v>#REF!</v>
          </cell>
          <cell r="D310" t="e">
            <v>#REF!</v>
          </cell>
          <cell r="E310" t="e">
            <v>#REF!</v>
          </cell>
          <cell r="F310" t="e">
            <v>#REF!</v>
          </cell>
          <cell r="G310" t="e">
            <v>#REF!</v>
          </cell>
          <cell r="H310" t="e">
            <v>#REF!</v>
          </cell>
        </row>
        <row r="311">
          <cell r="A311" t="e">
            <v>#REF!</v>
          </cell>
          <cell r="B311" t="e">
            <v>#REF!</v>
          </cell>
          <cell r="C311" t="e">
            <v>#REF!</v>
          </cell>
          <cell r="D311" t="e">
            <v>#REF!</v>
          </cell>
          <cell r="E311" t="e">
            <v>#REF!</v>
          </cell>
          <cell r="F311" t="e">
            <v>#REF!</v>
          </cell>
          <cell r="G311" t="e">
            <v>#REF!</v>
          </cell>
          <cell r="H311" t="e">
            <v>#REF!</v>
          </cell>
        </row>
        <row r="312">
          <cell r="A312" t="e">
            <v>#REF!</v>
          </cell>
          <cell r="B312" t="e">
            <v>#REF!</v>
          </cell>
          <cell r="C312" t="e">
            <v>#REF!</v>
          </cell>
          <cell r="D312" t="e">
            <v>#REF!</v>
          </cell>
          <cell r="E312" t="e">
            <v>#REF!</v>
          </cell>
          <cell r="F312" t="e">
            <v>#REF!</v>
          </cell>
          <cell r="G312" t="e">
            <v>#REF!</v>
          </cell>
          <cell r="H312" t="e">
            <v>#REF!</v>
          </cell>
        </row>
        <row r="313">
          <cell r="A313" t="e">
            <v>#REF!</v>
          </cell>
          <cell r="B313" t="e">
            <v>#REF!</v>
          </cell>
          <cell r="C313" t="e">
            <v>#REF!</v>
          </cell>
          <cell r="D313" t="e">
            <v>#REF!</v>
          </cell>
          <cell r="E313" t="e">
            <v>#REF!</v>
          </cell>
          <cell r="F313" t="e">
            <v>#REF!</v>
          </cell>
          <cell r="G313" t="e">
            <v>#REF!</v>
          </cell>
          <cell r="H313" t="e">
            <v>#REF!</v>
          </cell>
        </row>
        <row r="314">
          <cell r="A314" t="e">
            <v>#REF!</v>
          </cell>
          <cell r="B314" t="e">
            <v>#REF!</v>
          </cell>
          <cell r="C314" t="e">
            <v>#REF!</v>
          </cell>
          <cell r="D314" t="e">
            <v>#REF!</v>
          </cell>
          <cell r="E314" t="e">
            <v>#REF!</v>
          </cell>
          <cell r="F314" t="e">
            <v>#REF!</v>
          </cell>
          <cell r="G314" t="e">
            <v>#REF!</v>
          </cell>
          <cell r="H314" t="e">
            <v>#REF!</v>
          </cell>
        </row>
        <row r="315">
          <cell r="A315" t="e">
            <v>#REF!</v>
          </cell>
          <cell r="B315" t="e">
            <v>#REF!</v>
          </cell>
          <cell r="C315" t="e">
            <v>#REF!</v>
          </cell>
          <cell r="D315" t="e">
            <v>#REF!</v>
          </cell>
          <cell r="E315" t="e">
            <v>#REF!</v>
          </cell>
          <cell r="F315" t="e">
            <v>#REF!</v>
          </cell>
          <cell r="G315" t="e">
            <v>#REF!</v>
          </cell>
          <cell r="H315" t="e">
            <v>#REF!</v>
          </cell>
        </row>
        <row r="316">
          <cell r="A316" t="e">
            <v>#REF!</v>
          </cell>
          <cell r="B316" t="e">
            <v>#REF!</v>
          </cell>
          <cell r="C316" t="e">
            <v>#REF!</v>
          </cell>
          <cell r="D316" t="e">
            <v>#REF!</v>
          </cell>
          <cell r="E316" t="e">
            <v>#REF!</v>
          </cell>
          <cell r="F316" t="e">
            <v>#REF!</v>
          </cell>
          <cell r="G316" t="e">
            <v>#REF!</v>
          </cell>
          <cell r="H316" t="e">
            <v>#REF!</v>
          </cell>
        </row>
        <row r="317">
          <cell r="A317" t="str">
            <v>HF-01</v>
          </cell>
          <cell r="B317" t="str">
            <v>1. seedet</v>
          </cell>
          <cell r="C317" t="str">
            <v>-</v>
          </cell>
          <cell r="D317" t="str">
            <v>5. - 8. seedet</v>
          </cell>
          <cell r="E317" t="str">
            <v>Bane ? / Kl. ??:??</v>
          </cell>
          <cell r="F317" t="e">
            <v>#REF!</v>
          </cell>
          <cell r="G317">
            <v>0</v>
          </cell>
          <cell r="H317" t="e">
            <v>#REF!</v>
          </cell>
        </row>
        <row r="318">
          <cell r="A318" t="str">
            <v>HF-02</v>
          </cell>
          <cell r="B318" t="str">
            <v>3. 4. seedet</v>
          </cell>
          <cell r="C318" t="str">
            <v>-</v>
          </cell>
          <cell r="D318" t="str">
            <v>5. - 8. seedet</v>
          </cell>
          <cell r="E318" t="str">
            <v>Bane ? / Kl. ??:??</v>
          </cell>
          <cell r="F318" t="e">
            <v>#REF!</v>
          </cell>
          <cell r="G318">
            <v>0</v>
          </cell>
          <cell r="H318" t="e">
            <v>#REF!</v>
          </cell>
        </row>
        <row r="319">
          <cell r="A319" t="str">
            <v>HF-03</v>
          </cell>
          <cell r="B319" t="str">
            <v>3. 4. seedet</v>
          </cell>
          <cell r="C319" t="str">
            <v>-</v>
          </cell>
          <cell r="D319" t="str">
            <v>5. - 8. seedet</v>
          </cell>
          <cell r="E319" t="str">
            <v>Bane ? / Kl. ??:??</v>
          </cell>
          <cell r="F319" t="e">
            <v>#REF!</v>
          </cell>
          <cell r="G319">
            <v>0</v>
          </cell>
          <cell r="H319" t="e">
            <v>#REF!</v>
          </cell>
        </row>
        <row r="320">
          <cell r="A320" t="str">
            <v>HF-04</v>
          </cell>
          <cell r="B320" t="str">
            <v>5. - 8. seedet</v>
          </cell>
          <cell r="C320" t="str">
            <v>-</v>
          </cell>
          <cell r="D320" t="str">
            <v>2. seedet</v>
          </cell>
          <cell r="E320" t="str">
            <v>Bane ? / Kl. ??:??</v>
          </cell>
          <cell r="F320" t="e">
            <v>#REF!</v>
          </cell>
          <cell r="G320">
            <v>0</v>
          </cell>
          <cell r="H320" t="e">
            <v>#REF!</v>
          </cell>
        </row>
        <row r="321">
          <cell r="A321" t="str">
            <v>HF-05</v>
          </cell>
          <cell r="B321" t="e">
            <v>#REF!</v>
          </cell>
          <cell r="C321" t="str">
            <v>-</v>
          </cell>
          <cell r="D321" t="e">
            <v>#REF!</v>
          </cell>
          <cell r="E321" t="str">
            <v>Bane ? / Kl. ??:??</v>
          </cell>
          <cell r="F321" t="e">
            <v>#REF!</v>
          </cell>
          <cell r="G321">
            <v>0</v>
          </cell>
          <cell r="H321" t="e">
            <v>#REF!</v>
          </cell>
        </row>
        <row r="322">
          <cell r="A322" t="str">
            <v>HF-06</v>
          </cell>
          <cell r="B322" t="e">
            <v>#REF!</v>
          </cell>
          <cell r="C322" t="str">
            <v>-</v>
          </cell>
          <cell r="D322" t="e">
            <v>#REF!</v>
          </cell>
          <cell r="E322" t="str">
            <v>Bane ? / Kl. ??:??</v>
          </cell>
          <cell r="F322" t="e">
            <v>#REF!</v>
          </cell>
          <cell r="G322">
            <v>0</v>
          </cell>
          <cell r="H322" t="e">
            <v>#REF!</v>
          </cell>
        </row>
        <row r="323">
          <cell r="A323" t="str">
            <v>HF-07</v>
          </cell>
          <cell r="B323" t="e">
            <v>#REF!</v>
          </cell>
          <cell r="C323" t="str">
            <v>-</v>
          </cell>
          <cell r="D323" t="e">
            <v>#REF!</v>
          </cell>
          <cell r="E323" t="str">
            <v>Bane ? / Kl. ??:??</v>
          </cell>
          <cell r="F323" t="e">
            <v>#REF!</v>
          </cell>
          <cell r="G323">
            <v>0</v>
          </cell>
          <cell r="H323" t="e">
            <v>#REF!</v>
          </cell>
        </row>
        <row r="324">
          <cell r="A324" t="str">
            <v>HF-08</v>
          </cell>
          <cell r="B324" t="e">
            <v>#REF!</v>
          </cell>
          <cell r="C324" t="str">
            <v>-</v>
          </cell>
          <cell r="D324" t="e">
            <v>#REF!</v>
          </cell>
          <cell r="E324" t="str">
            <v>Bane ? / Kl. ??:??</v>
          </cell>
          <cell r="F324" t="e">
            <v>#REF!</v>
          </cell>
          <cell r="G324">
            <v>0</v>
          </cell>
          <cell r="H324" t="e">
            <v>#REF!</v>
          </cell>
        </row>
        <row r="325">
          <cell r="A325" t="str">
            <v>HF-09</v>
          </cell>
          <cell r="B325" t="e">
            <v>#REF!</v>
          </cell>
          <cell r="C325" t="str">
            <v>-</v>
          </cell>
          <cell r="D325" t="e">
            <v>#REF!</v>
          </cell>
          <cell r="E325" t="str">
            <v>Bane ? / Kl. ??:??</v>
          </cell>
          <cell r="F325" t="e">
            <v>#REF!</v>
          </cell>
          <cell r="G325">
            <v>0</v>
          </cell>
          <cell r="H325" t="e">
            <v>#REF!</v>
          </cell>
        </row>
        <row r="326">
          <cell r="A326" t="str">
            <v>HF-10</v>
          </cell>
          <cell r="B326" t="e">
            <v>#REF!</v>
          </cell>
          <cell r="C326" t="str">
            <v>-</v>
          </cell>
          <cell r="D326" t="e">
            <v>#REF!</v>
          </cell>
          <cell r="E326" t="str">
            <v>Bane ? / Kl. ??:??</v>
          </cell>
          <cell r="F326" t="e">
            <v>#REF!</v>
          </cell>
          <cell r="G326">
            <v>0</v>
          </cell>
          <cell r="H326" t="e">
            <v>#REF!</v>
          </cell>
        </row>
        <row r="327">
          <cell r="A327" t="str">
            <v>HF-11</v>
          </cell>
          <cell r="B327" t="e">
            <v>#REF!</v>
          </cell>
          <cell r="C327" t="str">
            <v>-</v>
          </cell>
          <cell r="D327" t="e">
            <v>#REF!</v>
          </cell>
          <cell r="E327" t="str">
            <v>Bane ? / Kl. ??:??</v>
          </cell>
          <cell r="F327" t="e">
            <v>#REF!</v>
          </cell>
          <cell r="G327">
            <v>0</v>
          </cell>
          <cell r="H327" t="e">
            <v>#REF!</v>
          </cell>
        </row>
        <row r="328">
          <cell r="A328" t="str">
            <v>HF-12</v>
          </cell>
          <cell r="B328" t="e">
            <v>#REF!</v>
          </cell>
          <cell r="C328" t="str">
            <v>-</v>
          </cell>
          <cell r="D328" t="e">
            <v>#REF!</v>
          </cell>
          <cell r="E328" t="str">
            <v>Bane ? / Kl. ??:??</v>
          </cell>
          <cell r="F328" t="e">
            <v>#REF!</v>
          </cell>
          <cell r="G328">
            <v>0</v>
          </cell>
          <cell r="H328" t="e">
            <v>#REF!</v>
          </cell>
        </row>
        <row r="329">
          <cell r="A329" t="e">
            <v>#REF!</v>
          </cell>
          <cell r="B329" t="e">
            <v>#REF!</v>
          </cell>
          <cell r="C329" t="e">
            <v>#REF!</v>
          </cell>
          <cell r="D329" t="e">
            <v>#REF!</v>
          </cell>
          <cell r="E329" t="e">
            <v>#REF!</v>
          </cell>
          <cell r="F329" t="e">
            <v>#REF!</v>
          </cell>
          <cell r="G329" t="e">
            <v>#REF!</v>
          </cell>
          <cell r="H329" t="e">
            <v>#REF!</v>
          </cell>
        </row>
        <row r="330">
          <cell r="A330" t="e">
            <v>#REF!</v>
          </cell>
          <cell r="B330" t="e">
            <v>#REF!</v>
          </cell>
          <cell r="C330" t="e">
            <v>#REF!</v>
          </cell>
          <cell r="D330" t="e">
            <v>#REF!</v>
          </cell>
          <cell r="E330" t="e">
            <v>#REF!</v>
          </cell>
          <cell r="F330" t="e">
            <v>#REF!</v>
          </cell>
          <cell r="G330" t="e">
            <v>#REF!</v>
          </cell>
          <cell r="H330" t="e">
            <v>#REF!</v>
          </cell>
        </row>
        <row r="331">
          <cell r="A331" t="e">
            <v>#REF!</v>
          </cell>
          <cell r="B331" t="e">
            <v>#REF!</v>
          </cell>
          <cell r="C331" t="e">
            <v>#REF!</v>
          </cell>
          <cell r="D331" t="e">
            <v>#REF!</v>
          </cell>
          <cell r="E331" t="e">
            <v>#REF!</v>
          </cell>
          <cell r="F331" t="e">
            <v>#REF!</v>
          </cell>
          <cell r="G331" t="e">
            <v>#REF!</v>
          </cell>
          <cell r="H331" t="e">
            <v>#REF!</v>
          </cell>
        </row>
        <row r="332">
          <cell r="A332" t="e">
            <v>#REF!</v>
          </cell>
          <cell r="B332" t="e">
            <v>#REF!</v>
          </cell>
          <cell r="C332" t="e">
            <v>#REF!</v>
          </cell>
          <cell r="D332" t="e">
            <v>#REF!</v>
          </cell>
          <cell r="E332" t="e">
            <v>#REF!</v>
          </cell>
          <cell r="F332" t="e">
            <v>#REF!</v>
          </cell>
          <cell r="G332" t="e">
            <v>#REF!</v>
          </cell>
          <cell r="H332" t="e">
            <v>#REF!</v>
          </cell>
        </row>
        <row r="333">
          <cell r="A333" t="e">
            <v>#REF!</v>
          </cell>
          <cell r="B333" t="e">
            <v>#REF!</v>
          </cell>
          <cell r="C333" t="e">
            <v>#REF!</v>
          </cell>
          <cell r="D333" t="e">
            <v>#REF!</v>
          </cell>
          <cell r="E333" t="e">
            <v>#REF!</v>
          </cell>
          <cell r="F333" t="e">
            <v>#REF!</v>
          </cell>
          <cell r="G333" t="e">
            <v>#REF!</v>
          </cell>
          <cell r="H333" t="e">
            <v>#REF!</v>
          </cell>
        </row>
        <row r="334">
          <cell r="A334" t="e">
            <v>#REF!</v>
          </cell>
          <cell r="B334" t="e">
            <v>#REF!</v>
          </cell>
          <cell r="C334" t="e">
            <v>#REF!</v>
          </cell>
          <cell r="D334" t="e">
            <v>#REF!</v>
          </cell>
          <cell r="E334" t="e">
            <v>#REF!</v>
          </cell>
          <cell r="F334" t="e">
            <v>#REF!</v>
          </cell>
          <cell r="G334" t="e">
            <v>#REF!</v>
          </cell>
          <cell r="H334" t="e">
            <v>#REF!</v>
          </cell>
        </row>
        <row r="335">
          <cell r="A335" t="e">
            <v>#REF!</v>
          </cell>
          <cell r="B335" t="e">
            <v>#REF!</v>
          </cell>
          <cell r="C335" t="e">
            <v>#REF!</v>
          </cell>
          <cell r="D335" t="e">
            <v>#REF!</v>
          </cell>
          <cell r="E335" t="e">
            <v>#REF!</v>
          </cell>
          <cell r="F335" t="e">
            <v>#REF!</v>
          </cell>
          <cell r="G335" t="e">
            <v>#REF!</v>
          </cell>
          <cell r="H335" t="e">
            <v>#REF!</v>
          </cell>
        </row>
        <row r="336">
          <cell r="A336" t="e">
            <v>#REF!</v>
          </cell>
          <cell r="B336" t="e">
            <v>#REF!</v>
          </cell>
          <cell r="C336" t="e">
            <v>#REF!</v>
          </cell>
          <cell r="D336" t="e">
            <v>#REF!</v>
          </cell>
          <cell r="E336" t="e">
            <v>#REF!</v>
          </cell>
          <cell r="F336" t="e">
            <v>#REF!</v>
          </cell>
          <cell r="G336" t="e">
            <v>#REF!</v>
          </cell>
          <cell r="H336" t="e">
            <v>#REF!</v>
          </cell>
        </row>
        <row r="337">
          <cell r="A337" t="e">
            <v>#REF!</v>
          </cell>
          <cell r="B337" t="e">
            <v>#REF!</v>
          </cell>
          <cell r="C337" t="e">
            <v>#REF!</v>
          </cell>
          <cell r="D337" t="e">
            <v>#REF!</v>
          </cell>
          <cell r="E337" t="e">
            <v>#REF!</v>
          </cell>
          <cell r="F337" t="e">
            <v>#REF!</v>
          </cell>
          <cell r="G337" t="e">
            <v>#REF!</v>
          </cell>
          <cell r="H337" t="e">
            <v>#REF!</v>
          </cell>
        </row>
        <row r="338">
          <cell r="A338" t="e">
            <v>#REF!</v>
          </cell>
          <cell r="B338" t="e">
            <v>#REF!</v>
          </cell>
          <cell r="C338" t="e">
            <v>#REF!</v>
          </cell>
          <cell r="D338" t="e">
            <v>#REF!</v>
          </cell>
          <cell r="E338" t="e">
            <v>#REF!</v>
          </cell>
          <cell r="F338" t="e">
            <v>#REF!</v>
          </cell>
          <cell r="G338" t="e">
            <v>#REF!</v>
          </cell>
          <cell r="H338" t="e">
            <v>#REF!</v>
          </cell>
        </row>
        <row r="339">
          <cell r="A339" t="e">
            <v>#REF!</v>
          </cell>
          <cell r="B339" t="e">
            <v>#REF!</v>
          </cell>
          <cell r="C339" t="e">
            <v>#REF!</v>
          </cell>
          <cell r="D339" t="e">
            <v>#REF!</v>
          </cell>
          <cell r="E339" t="e">
            <v>#REF!</v>
          </cell>
          <cell r="F339" t="e">
            <v>#REF!</v>
          </cell>
          <cell r="G339" t="e">
            <v>#REF!</v>
          </cell>
          <cell r="H339" t="e">
            <v>#REF!</v>
          </cell>
        </row>
        <row r="340">
          <cell r="A340" t="e">
            <v>#REF!</v>
          </cell>
          <cell r="B340" t="e">
            <v>#REF!</v>
          </cell>
          <cell r="C340" t="e">
            <v>#REF!</v>
          </cell>
          <cell r="D340" t="e">
            <v>#REF!</v>
          </cell>
          <cell r="E340" t="e">
            <v>#REF!</v>
          </cell>
          <cell r="F340" t="e">
            <v>#REF!</v>
          </cell>
          <cell r="G340" t="e">
            <v>#REF!</v>
          </cell>
          <cell r="H340" t="e">
            <v>#REF!</v>
          </cell>
        </row>
        <row r="341">
          <cell r="A341" t="str">
            <v>HF-33</v>
          </cell>
        </row>
        <row r="343">
          <cell r="A343" t="e">
            <v>#REF!</v>
          </cell>
          <cell r="B343" t="e">
            <v>#REF!</v>
          </cell>
          <cell r="C343" t="e">
            <v>#REF!</v>
          </cell>
          <cell r="D343" t="e">
            <v>#REF!</v>
          </cell>
          <cell r="E343" t="e">
            <v>#REF!</v>
          </cell>
          <cell r="F343" t="e">
            <v>#REF!</v>
          </cell>
          <cell r="G343" t="e">
            <v>#REF!</v>
          </cell>
          <cell r="H343" t="e">
            <v>#REF!</v>
          </cell>
        </row>
        <row r="344">
          <cell r="A344" t="e">
            <v>#REF!</v>
          </cell>
          <cell r="B344" t="e">
            <v>#REF!</v>
          </cell>
          <cell r="C344" t="e">
            <v>#REF!</v>
          </cell>
          <cell r="D344" t="e">
            <v>#REF!</v>
          </cell>
          <cell r="E344" t="e">
            <v>#REF!</v>
          </cell>
          <cell r="F344" t="e">
            <v>#REF!</v>
          </cell>
          <cell r="G344" t="e">
            <v>#REF!</v>
          </cell>
          <cell r="H344" t="e">
            <v>#REF!</v>
          </cell>
        </row>
        <row r="345">
          <cell r="A345" t="e">
            <v>#REF!</v>
          </cell>
          <cell r="B345" t="e">
            <v>#REF!</v>
          </cell>
          <cell r="C345" t="e">
            <v>#REF!</v>
          </cell>
          <cell r="D345" t="e">
            <v>#REF!</v>
          </cell>
          <cell r="E345" t="e">
            <v>#REF!</v>
          </cell>
          <cell r="F345" t="e">
            <v>#REF!</v>
          </cell>
          <cell r="G345" t="e">
            <v>#REF!</v>
          </cell>
          <cell r="H345" t="e">
            <v>#REF!</v>
          </cell>
        </row>
        <row r="346">
          <cell r="A346" t="e">
            <v>#REF!</v>
          </cell>
          <cell r="B346" t="e">
            <v>#REF!</v>
          </cell>
          <cell r="C346" t="e">
            <v>#REF!</v>
          </cell>
          <cell r="D346" t="e">
            <v>#REF!</v>
          </cell>
          <cell r="E346" t="e">
            <v>#REF!</v>
          </cell>
          <cell r="F346" t="e">
            <v>#REF!</v>
          </cell>
          <cell r="G346" t="e">
            <v>#REF!</v>
          </cell>
          <cell r="H346" t="e">
            <v>#REF!</v>
          </cell>
        </row>
        <row r="347">
          <cell r="A347" t="e">
            <v>#REF!</v>
          </cell>
          <cell r="B347" t="e">
            <v>#REF!</v>
          </cell>
          <cell r="C347" t="e">
            <v>#REF!</v>
          </cell>
          <cell r="D347" t="e">
            <v>#REF!</v>
          </cell>
          <cell r="E347" t="e">
            <v>#REF!</v>
          </cell>
          <cell r="F347" t="e">
            <v>#REF!</v>
          </cell>
          <cell r="G347" t="e">
            <v>#REF!</v>
          </cell>
          <cell r="H347" t="e">
            <v>#REF!</v>
          </cell>
        </row>
        <row r="348">
          <cell r="A348" t="e">
            <v>#REF!</v>
          </cell>
          <cell r="B348" t="e">
            <v>#REF!</v>
          </cell>
          <cell r="C348" t="e">
            <v>#REF!</v>
          </cell>
          <cell r="D348" t="e">
            <v>#REF!</v>
          </cell>
          <cell r="E348" t="e">
            <v>#REF!</v>
          </cell>
          <cell r="F348" t="e">
            <v>#REF!</v>
          </cell>
          <cell r="G348" t="e">
            <v>#REF!</v>
          </cell>
          <cell r="H348" t="e">
            <v>#REF!</v>
          </cell>
        </row>
        <row r="349">
          <cell r="A349" t="e">
            <v>#REF!</v>
          </cell>
          <cell r="B349" t="e">
            <v>#REF!</v>
          </cell>
          <cell r="C349" t="e">
            <v>#REF!</v>
          </cell>
          <cell r="D349" t="e">
            <v>#REF!</v>
          </cell>
          <cell r="E349" t="e">
            <v>#REF!</v>
          </cell>
          <cell r="F349" t="e">
            <v>#REF!</v>
          </cell>
          <cell r="G349" t="e">
            <v>#REF!</v>
          </cell>
          <cell r="H349" t="e">
            <v>#REF!</v>
          </cell>
        </row>
        <row r="350">
          <cell r="A350" t="e">
            <v>#REF!</v>
          </cell>
          <cell r="B350" t="e">
            <v>#REF!</v>
          </cell>
          <cell r="C350" t="e">
            <v>#REF!</v>
          </cell>
          <cell r="D350" t="e">
            <v>#REF!</v>
          </cell>
          <cell r="E350" t="e">
            <v>#REF!</v>
          </cell>
          <cell r="F350" t="e">
            <v>#REF!</v>
          </cell>
          <cell r="G350" t="e">
            <v>#REF!</v>
          </cell>
          <cell r="H350" t="e">
            <v>#REF!</v>
          </cell>
        </row>
        <row r="351">
          <cell r="A351" t="str">
            <v>HM-01</v>
          </cell>
          <cell r="B351" t="str">
            <v>1. seedet</v>
          </cell>
          <cell r="C351" t="e">
            <v>#REF!</v>
          </cell>
          <cell r="D351" t="str">
            <v>5. - 8. seedet</v>
          </cell>
          <cell r="E351" t="str">
            <v>Bane ? / Kl. ??:??</v>
          </cell>
          <cell r="F351" t="e">
            <v>#REF!</v>
          </cell>
          <cell r="G351" t="e">
            <v>#REF!</v>
          </cell>
          <cell r="H351" t="e">
            <v>#REF!</v>
          </cell>
        </row>
        <row r="352">
          <cell r="A352" t="str">
            <v>HM-02</v>
          </cell>
          <cell r="B352" t="str">
            <v>3. 4. seedet</v>
          </cell>
          <cell r="C352" t="e">
            <v>#REF!</v>
          </cell>
          <cell r="D352" t="str">
            <v>5. - 8. seedet</v>
          </cell>
          <cell r="E352" t="str">
            <v>Bane ? / Kl. ??:??</v>
          </cell>
          <cell r="F352" t="e">
            <v>#REF!</v>
          </cell>
          <cell r="G352" t="e">
            <v>#REF!</v>
          </cell>
          <cell r="H352" t="e">
            <v>#REF!</v>
          </cell>
        </row>
        <row r="353">
          <cell r="A353" t="str">
            <v>HM-03</v>
          </cell>
          <cell r="B353" t="str">
            <v>3. 4. seedet</v>
          </cell>
          <cell r="C353" t="e">
            <v>#REF!</v>
          </cell>
          <cell r="D353" t="str">
            <v>5. - 8. seedet</v>
          </cell>
          <cell r="E353" t="str">
            <v>Bane ? / Kl. ??:??</v>
          </cell>
          <cell r="F353" t="e">
            <v>#REF!</v>
          </cell>
          <cell r="G353" t="e">
            <v>#REF!</v>
          </cell>
          <cell r="H353" t="e">
            <v>#REF!</v>
          </cell>
        </row>
        <row r="354">
          <cell r="A354" t="str">
            <v>HM-04</v>
          </cell>
          <cell r="B354" t="str">
            <v>5. - 8. seedet</v>
          </cell>
          <cell r="C354" t="e">
            <v>#REF!</v>
          </cell>
          <cell r="D354" t="str">
            <v>2. seedet</v>
          </cell>
          <cell r="E354" t="str">
            <v>Bane ? / Kl. ??:??</v>
          </cell>
          <cell r="F354" t="e">
            <v>#REF!</v>
          </cell>
          <cell r="G354" t="e">
            <v>#REF!</v>
          </cell>
          <cell r="H354" t="e">
            <v>#REF!</v>
          </cell>
        </row>
        <row r="355">
          <cell r="A355" t="str">
            <v>HM-05</v>
          </cell>
          <cell r="B355" t="e">
            <v>#REF!</v>
          </cell>
          <cell r="C355" t="e">
            <v>#REF!</v>
          </cell>
          <cell r="D355" t="e">
            <v>#REF!</v>
          </cell>
          <cell r="E355" t="str">
            <v>Bane ? / Kl. ??:??</v>
          </cell>
          <cell r="F355" t="e">
            <v>#REF!</v>
          </cell>
          <cell r="G355" t="e">
            <v>#REF!</v>
          </cell>
          <cell r="H355" t="e">
            <v>#REF!</v>
          </cell>
        </row>
        <row r="356">
          <cell r="A356" t="str">
            <v>HM-06</v>
          </cell>
          <cell r="B356" t="e">
            <v>#REF!</v>
          </cell>
          <cell r="C356" t="e">
            <v>#REF!</v>
          </cell>
          <cell r="D356" t="e">
            <v>#REF!</v>
          </cell>
          <cell r="E356" t="str">
            <v>Bane ? / Kl. ??:??</v>
          </cell>
          <cell r="F356" t="e">
            <v>#REF!</v>
          </cell>
          <cell r="G356" t="e">
            <v>#REF!</v>
          </cell>
          <cell r="H356" t="e">
            <v>#REF!</v>
          </cell>
        </row>
        <row r="357">
          <cell r="A357" t="str">
            <v>HM-07</v>
          </cell>
          <cell r="B357" t="e">
            <v>#REF!</v>
          </cell>
          <cell r="C357" t="e">
            <v>#REF!</v>
          </cell>
          <cell r="D357" t="e">
            <v>#REF!</v>
          </cell>
          <cell r="E357" t="str">
            <v>Bane ? / Kl. ??:??</v>
          </cell>
          <cell r="F357" t="e">
            <v>#REF!</v>
          </cell>
          <cell r="G357" t="e">
            <v>#REF!</v>
          </cell>
          <cell r="H357" t="e">
            <v>#REF!</v>
          </cell>
        </row>
        <row r="358">
          <cell r="A358" t="str">
            <v>HM-08</v>
          </cell>
          <cell r="B358" t="e">
            <v>#REF!</v>
          </cell>
          <cell r="C358" t="e">
            <v>#REF!</v>
          </cell>
          <cell r="D358" t="e">
            <v>#REF!</v>
          </cell>
          <cell r="E358" t="str">
            <v>Bane ? / Kl. ??:??</v>
          </cell>
          <cell r="F358" t="e">
            <v>#REF!</v>
          </cell>
          <cell r="G358" t="e">
            <v>#REF!</v>
          </cell>
          <cell r="H358" t="e">
            <v>#REF!</v>
          </cell>
        </row>
        <row r="359">
          <cell r="A359" t="str">
            <v>HM-09</v>
          </cell>
          <cell r="B359" t="e">
            <v>#REF!</v>
          </cell>
          <cell r="C359" t="e">
            <v>#REF!</v>
          </cell>
          <cell r="D359" t="e">
            <v>#REF!</v>
          </cell>
          <cell r="E359" t="str">
            <v>Bane ? / Kl. ??:??</v>
          </cell>
          <cell r="F359" t="e">
            <v>#REF!</v>
          </cell>
          <cell r="G359" t="e">
            <v>#REF!</v>
          </cell>
          <cell r="H359" t="e">
            <v>#REF!</v>
          </cell>
        </row>
        <row r="360">
          <cell r="A360" t="str">
            <v>HM-10</v>
          </cell>
          <cell r="B360" t="e">
            <v>#REF!</v>
          </cell>
          <cell r="C360" t="e">
            <v>#REF!</v>
          </cell>
          <cell r="D360" t="e">
            <v>#REF!</v>
          </cell>
          <cell r="E360" t="str">
            <v>Bane ? / Kl. ??:??</v>
          </cell>
          <cell r="F360" t="e">
            <v>#REF!</v>
          </cell>
          <cell r="G360" t="e">
            <v>#REF!</v>
          </cell>
          <cell r="H360" t="e">
            <v>#REF!</v>
          </cell>
        </row>
        <row r="361">
          <cell r="A361" t="str">
            <v>HM-11</v>
          </cell>
          <cell r="B361" t="e">
            <v>#REF!</v>
          </cell>
          <cell r="C361" t="e">
            <v>#REF!</v>
          </cell>
          <cell r="D361" t="e">
            <v>#REF!</v>
          </cell>
          <cell r="E361" t="str">
            <v>Bane ? / Kl. ??:??</v>
          </cell>
          <cell r="F361" t="e">
            <v>#REF!</v>
          </cell>
          <cell r="G361" t="e">
            <v>#REF!</v>
          </cell>
          <cell r="H361" t="e">
            <v>#REF!</v>
          </cell>
        </row>
        <row r="362">
          <cell r="A362" t="str">
            <v>HM-12</v>
          </cell>
          <cell r="B362" t="e">
            <v>#REF!</v>
          </cell>
          <cell r="C362" t="e">
            <v>#REF!</v>
          </cell>
          <cell r="D362" t="e">
            <v>#REF!</v>
          </cell>
          <cell r="E362" t="str">
            <v>Bane ? / Kl. ??:??</v>
          </cell>
          <cell r="F362" t="e">
            <v>#REF!</v>
          </cell>
          <cell r="G362" t="e">
            <v>#REF!</v>
          </cell>
          <cell r="H362" t="e">
            <v>#REF!</v>
          </cell>
        </row>
        <row r="363">
          <cell r="A363" t="e">
            <v>#REF!</v>
          </cell>
          <cell r="B363" t="e">
            <v>#REF!</v>
          </cell>
          <cell r="C363" t="e">
            <v>#REF!</v>
          </cell>
          <cell r="D363" t="e">
            <v>#REF!</v>
          </cell>
          <cell r="E363" t="e">
            <v>#REF!</v>
          </cell>
          <cell r="F363" t="e">
            <v>#REF!</v>
          </cell>
          <cell r="G363" t="e">
            <v>#REF!</v>
          </cell>
          <cell r="H363" t="e">
            <v>#REF!</v>
          </cell>
        </row>
        <row r="364">
          <cell r="A364" t="e">
            <v>#REF!</v>
          </cell>
          <cell r="B364" t="e">
            <v>#REF!</v>
          </cell>
          <cell r="C364" t="e">
            <v>#REF!</v>
          </cell>
          <cell r="D364" t="e">
            <v>#REF!</v>
          </cell>
          <cell r="E364" t="e">
            <v>#REF!</v>
          </cell>
          <cell r="F364" t="e">
            <v>#REF!</v>
          </cell>
          <cell r="G364" t="e">
            <v>#REF!</v>
          </cell>
          <cell r="H364" t="e">
            <v>#REF!</v>
          </cell>
        </row>
        <row r="365">
          <cell r="A365" t="e">
            <v>#REF!</v>
          </cell>
          <cell r="B365" t="e">
            <v>#REF!</v>
          </cell>
          <cell r="C365" t="e">
            <v>#REF!</v>
          </cell>
          <cell r="D365" t="e">
            <v>#REF!</v>
          </cell>
          <cell r="E365" t="e">
            <v>#REF!</v>
          </cell>
          <cell r="F365" t="e">
            <v>#REF!</v>
          </cell>
          <cell r="G365" t="e">
            <v>#REF!</v>
          </cell>
          <cell r="H365" t="e">
            <v>#REF!</v>
          </cell>
        </row>
        <row r="366">
          <cell r="A366" t="e">
            <v>#REF!</v>
          </cell>
          <cell r="B366" t="e">
            <v>#REF!</v>
          </cell>
          <cell r="C366" t="e">
            <v>#REF!</v>
          </cell>
          <cell r="D366" t="e">
            <v>#REF!</v>
          </cell>
          <cell r="E366" t="e">
            <v>#REF!</v>
          </cell>
          <cell r="F366" t="e">
            <v>#REF!</v>
          </cell>
          <cell r="G366" t="e">
            <v>#REF!</v>
          </cell>
          <cell r="H366" t="e">
            <v>#REF!</v>
          </cell>
        </row>
        <row r="367">
          <cell r="A367" t="e">
            <v>#REF!</v>
          </cell>
          <cell r="B367" t="e">
            <v>#REF!</v>
          </cell>
          <cell r="C367" t="e">
            <v>#REF!</v>
          </cell>
          <cell r="D367" t="e">
            <v>#REF!</v>
          </cell>
          <cell r="E367" t="e">
            <v>#REF!</v>
          </cell>
          <cell r="F367" t="e">
            <v>#REF!</v>
          </cell>
          <cell r="G367" t="e">
            <v>#REF!</v>
          </cell>
          <cell r="H367" t="e">
            <v>#REF!</v>
          </cell>
        </row>
        <row r="368">
          <cell r="A368" t="e">
            <v>#REF!</v>
          </cell>
          <cell r="B368" t="e">
            <v>#REF!</v>
          </cell>
          <cell r="C368" t="e">
            <v>#REF!</v>
          </cell>
          <cell r="D368" t="e">
            <v>#REF!</v>
          </cell>
          <cell r="E368" t="e">
            <v>#REF!</v>
          </cell>
          <cell r="F368" t="e">
            <v>#REF!</v>
          </cell>
          <cell r="G368" t="e">
            <v>#REF!</v>
          </cell>
          <cell r="H368" t="e">
            <v>#REF!</v>
          </cell>
        </row>
        <row r="369">
          <cell r="A369" t="e">
            <v>#REF!</v>
          </cell>
          <cell r="B369" t="e">
            <v>#REF!</v>
          </cell>
          <cell r="C369" t="e">
            <v>#REF!</v>
          </cell>
          <cell r="D369" t="e">
            <v>#REF!</v>
          </cell>
          <cell r="E369" t="e">
            <v>#REF!</v>
          </cell>
          <cell r="F369" t="e">
            <v>#REF!</v>
          </cell>
          <cell r="G369" t="e">
            <v>#REF!</v>
          </cell>
          <cell r="H369" t="e">
            <v>#REF!</v>
          </cell>
        </row>
        <row r="370">
          <cell r="A370" t="e">
            <v>#REF!</v>
          </cell>
          <cell r="B370" t="e">
            <v>#REF!</v>
          </cell>
          <cell r="C370" t="e">
            <v>#REF!</v>
          </cell>
          <cell r="D370" t="e">
            <v>#REF!</v>
          </cell>
          <cell r="E370" t="e">
            <v>#REF!</v>
          </cell>
          <cell r="F370" t="e">
            <v>#REF!</v>
          </cell>
          <cell r="G370" t="e">
            <v>#REF!</v>
          </cell>
          <cell r="H370" t="e">
            <v>#REF!</v>
          </cell>
        </row>
        <row r="371">
          <cell r="A371" t="e">
            <v>#REF!</v>
          </cell>
          <cell r="B371" t="e">
            <v>#REF!</v>
          </cell>
          <cell r="C371" t="e">
            <v>#REF!</v>
          </cell>
          <cell r="D371" t="e">
            <v>#REF!</v>
          </cell>
          <cell r="E371" t="e">
            <v>#REF!</v>
          </cell>
          <cell r="F371" t="e">
            <v>#REF!</v>
          </cell>
          <cell r="G371" t="e">
            <v>#REF!</v>
          </cell>
          <cell r="H371" t="e">
            <v>#REF!</v>
          </cell>
        </row>
        <row r="372">
          <cell r="A372" t="e">
            <v>#REF!</v>
          </cell>
          <cell r="B372" t="e">
            <v>#REF!</v>
          </cell>
          <cell r="C372" t="e">
            <v>#REF!</v>
          </cell>
          <cell r="D372" t="e">
            <v>#REF!</v>
          </cell>
          <cell r="E372" t="e">
            <v>#REF!</v>
          </cell>
          <cell r="F372" t="e">
            <v>#REF!</v>
          </cell>
          <cell r="G372" t="e">
            <v>#REF!</v>
          </cell>
          <cell r="H372" t="e">
            <v>#REF!</v>
          </cell>
        </row>
        <row r="373">
          <cell r="A373" t="e">
            <v>#REF!</v>
          </cell>
          <cell r="B373" t="e">
            <v>#REF!</v>
          </cell>
          <cell r="C373" t="e">
            <v>#REF!</v>
          </cell>
          <cell r="D373" t="e">
            <v>#REF!</v>
          </cell>
          <cell r="E373" t="e">
            <v>#REF!</v>
          </cell>
          <cell r="F373" t="e">
            <v>#REF!</v>
          </cell>
          <cell r="G373" t="e">
            <v>#REF!</v>
          </cell>
          <cell r="H373" t="e">
            <v>#REF!</v>
          </cell>
        </row>
        <row r="374">
          <cell r="A374" t="e">
            <v>#REF!</v>
          </cell>
          <cell r="B374" t="e">
            <v>#REF!</v>
          </cell>
          <cell r="C374" t="e">
            <v>#REF!</v>
          </cell>
          <cell r="D374" t="e">
            <v>#REF!</v>
          </cell>
          <cell r="E374" t="e">
            <v>#REF!</v>
          </cell>
          <cell r="F374" t="e">
            <v>#REF!</v>
          </cell>
          <cell r="G374" t="e">
            <v>#REF!</v>
          </cell>
          <cell r="H374" t="e">
            <v>#REF!</v>
          </cell>
        </row>
        <row r="375">
          <cell r="A375" t="str">
            <v>ZZ-33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5" transitionEvaluation="1" transitionEntry="1">
    <pageSetUpPr fitToPage="1"/>
  </sheetPr>
  <dimension ref="A1:W116"/>
  <sheetViews>
    <sheetView showGridLines="0" zoomScalePageLayoutView="0" workbookViewId="0" topLeftCell="A7">
      <selection activeCell="B30" sqref="B29:B30"/>
    </sheetView>
  </sheetViews>
  <sheetFormatPr defaultColWidth="5.21484375" defaultRowHeight="15"/>
  <cols>
    <col min="1" max="1" width="3.88671875" style="90" customWidth="1"/>
    <col min="2" max="2" width="14.10546875" style="90" customWidth="1"/>
    <col min="3" max="4" width="0.55078125" style="90" customWidth="1"/>
    <col min="5" max="5" width="3.99609375" style="90" customWidth="1"/>
    <col min="6" max="6" width="14.10546875" style="90" customWidth="1"/>
    <col min="7" max="8" width="0.55078125" style="90" customWidth="1"/>
    <col min="9" max="9" width="3.99609375" style="90" customWidth="1"/>
    <col min="10" max="10" width="14.10546875" style="90" customWidth="1"/>
    <col min="11" max="11" width="1.4375" style="91" customWidth="1"/>
    <col min="12" max="12" width="3.3359375" style="91" customWidth="1"/>
    <col min="13" max="13" width="19.88671875" style="91" customWidth="1"/>
    <col min="14" max="14" width="5.10546875" style="91" customWidth="1"/>
    <col min="15" max="15" width="6.21484375" style="91" customWidth="1"/>
    <col min="16" max="16" width="12.77734375" style="91" customWidth="1"/>
    <col min="17" max="17" width="8.6640625" style="91" customWidth="1"/>
    <col min="18" max="18" width="4.77734375" style="91" customWidth="1"/>
    <col min="19" max="19" width="3.10546875" style="91" customWidth="1"/>
    <col min="20" max="20" width="3.6640625" style="91" customWidth="1"/>
    <col min="21" max="21" width="11.21484375" style="91" customWidth="1"/>
    <col min="22" max="22" width="1.99609375" style="91" customWidth="1"/>
    <col min="23" max="23" width="3.6640625" style="91" customWidth="1"/>
    <col min="24" max="24" width="12.3359375" style="91" customWidth="1"/>
    <col min="25" max="26" width="3.10546875" style="91" customWidth="1"/>
    <col min="27" max="27" width="3.6640625" style="91" customWidth="1"/>
    <col min="28" max="28" width="12.3359375" style="91" customWidth="1"/>
    <col min="29" max="31" width="5.21484375" style="91" customWidth="1"/>
    <col min="32" max="32" width="3.6640625" style="91" customWidth="1"/>
    <col min="33" max="33" width="12.3359375" style="91" customWidth="1"/>
    <col min="34" max="35" width="3.10546875" style="91" customWidth="1"/>
    <col min="36" max="36" width="3.6640625" style="91" customWidth="1"/>
    <col min="37" max="37" width="12.3359375" style="91" customWidth="1"/>
    <col min="38" max="39" width="3.10546875" style="91" customWidth="1"/>
    <col min="40" max="40" width="3.6640625" style="91" customWidth="1"/>
    <col min="41" max="41" width="12.3359375" style="91" customWidth="1"/>
    <col min="42" max="16384" width="5.21484375" style="91" customWidth="1"/>
  </cols>
  <sheetData>
    <row r="1" spans="1:23" s="84" customFormat="1" ht="48.75" customHeight="1">
      <c r="A1" s="83" t="str">
        <f>'DB-Res'!A1</f>
        <v>Dame B</v>
      </c>
      <c r="B1" s="83"/>
      <c r="C1" s="83"/>
      <c r="D1" s="83"/>
      <c r="E1" s="83"/>
      <c r="F1" s="83"/>
      <c r="G1" s="83"/>
      <c r="H1" s="83"/>
      <c r="I1" s="83"/>
      <c r="J1" s="83"/>
      <c r="V1" s="85"/>
      <c r="W1" s="85"/>
    </row>
    <row r="2" spans="1:10" s="88" customFormat="1" ht="35.25">
      <c r="A2" s="87" t="str">
        <f>Parametre!B1</f>
        <v>Ketshop Satellite i KSK</v>
      </c>
      <c r="B2" s="87"/>
      <c r="C2" s="87"/>
      <c r="D2" s="87"/>
      <c r="E2" s="87"/>
      <c r="F2" s="87"/>
      <c r="G2" s="87"/>
      <c r="H2" s="87"/>
      <c r="I2" s="87"/>
      <c r="J2" s="87"/>
    </row>
    <row r="3" spans="11:15" ht="26.25" customHeight="1">
      <c r="K3" s="89"/>
      <c r="L3" s="89"/>
      <c r="M3" s="89"/>
      <c r="N3" s="89"/>
      <c r="O3" s="89"/>
    </row>
    <row r="4" spans="11:16" ht="9">
      <c r="K4" s="89"/>
      <c r="L4" s="89"/>
      <c r="M4" s="178" t="s">
        <v>136</v>
      </c>
      <c r="N4" s="195" t="s">
        <v>253</v>
      </c>
      <c r="O4" s="199" t="s">
        <v>288</v>
      </c>
      <c r="P4" s="197" t="s">
        <v>135</v>
      </c>
    </row>
    <row r="5" spans="1:18" ht="13.5">
      <c r="A5" s="92"/>
      <c r="B5" s="93" t="s">
        <v>1</v>
      </c>
      <c r="C5" s="94"/>
      <c r="D5" s="94"/>
      <c r="E5" s="95"/>
      <c r="F5" s="93" t="s">
        <v>2</v>
      </c>
      <c r="G5" s="94"/>
      <c r="H5" s="94"/>
      <c r="I5" s="94"/>
      <c r="J5" s="93" t="s">
        <v>3</v>
      </c>
      <c r="K5" s="89"/>
      <c r="L5" s="89"/>
      <c r="M5" s="194" t="s">
        <v>245</v>
      </c>
      <c r="N5" s="172">
        <v>1</v>
      </c>
      <c r="O5" s="198">
        <v>24</v>
      </c>
      <c r="P5" s="194" t="s">
        <v>245</v>
      </c>
      <c r="Q5" s="173"/>
      <c r="R5" s="173"/>
    </row>
    <row r="6" spans="11:18" ht="10.5" customHeight="1">
      <c r="K6" s="89"/>
      <c r="L6" s="89" t="s">
        <v>141</v>
      </c>
      <c r="M6" s="194" t="s">
        <v>249</v>
      </c>
      <c r="N6" s="172">
        <v>2</v>
      </c>
      <c r="O6" s="198">
        <v>28</v>
      </c>
      <c r="P6" s="194" t="s">
        <v>246</v>
      </c>
      <c r="Q6" s="173"/>
      <c r="R6" s="173"/>
    </row>
    <row r="7" spans="11:18" ht="10.5" customHeight="1">
      <c r="K7" s="89"/>
      <c r="L7" s="89" t="s">
        <v>145</v>
      </c>
      <c r="M7" s="194" t="s">
        <v>247</v>
      </c>
      <c r="N7" s="172">
        <v>3</v>
      </c>
      <c r="O7" s="198">
        <v>44</v>
      </c>
      <c r="P7" s="194" t="s">
        <v>247</v>
      </c>
      <c r="Q7" s="173"/>
      <c r="R7" s="173"/>
    </row>
    <row r="8" spans="2:18" ht="10.5" customHeight="1">
      <c r="B8" s="97" t="str">
        <f>IF('DB-Res'!$S$5=0,TOM,'DB-Res'!$E$5)</f>
        <v>11/1 11/3 11/4</v>
      </c>
      <c r="K8" s="89"/>
      <c r="L8" s="89" t="s">
        <v>142</v>
      </c>
      <c r="M8" s="194" t="s">
        <v>250</v>
      </c>
      <c r="N8" s="172">
        <v>4</v>
      </c>
      <c r="O8" s="198">
        <v>48</v>
      </c>
      <c r="P8" s="194" t="s">
        <v>248</v>
      </c>
      <c r="Q8" s="173"/>
      <c r="R8" s="173"/>
    </row>
    <row r="9" spans="1:18" ht="10.5" customHeight="1">
      <c r="A9" s="98" t="s">
        <v>4</v>
      </c>
      <c r="B9" s="99" t="str">
        <f>'DB-Res'!$B$5</f>
        <v>Karina Pilak</v>
      </c>
      <c r="C9" s="105"/>
      <c r="K9" s="89"/>
      <c r="L9" s="89" t="s">
        <v>146</v>
      </c>
      <c r="M9" s="194" t="s">
        <v>248</v>
      </c>
      <c r="N9" s="172">
        <v>5</v>
      </c>
      <c r="O9" s="198">
        <v>76</v>
      </c>
      <c r="P9" s="194" t="s">
        <v>249</v>
      </c>
      <c r="Q9" s="173"/>
      <c r="R9" s="173"/>
    </row>
    <row r="10" spans="1:18" ht="10.5" customHeight="1" thickBot="1">
      <c r="A10" s="100" t="str">
        <f>'DB-Res'!$A$5</f>
        <v>DB-01</v>
      </c>
      <c r="B10" s="101" t="str">
        <f>'DB-Res'!$D$5</f>
        <v>Simone Kamp Martens</v>
      </c>
      <c r="C10" s="102"/>
      <c r="K10" s="89"/>
      <c r="L10" s="89" t="s">
        <v>143</v>
      </c>
      <c r="M10" s="194" t="s">
        <v>251</v>
      </c>
      <c r="N10" s="172">
        <v>6</v>
      </c>
      <c r="O10" s="198">
        <v>80</v>
      </c>
      <c r="P10" s="194" t="s">
        <v>250</v>
      </c>
      <c r="Q10" s="173"/>
      <c r="R10" s="173"/>
    </row>
    <row r="11" spans="3:18" ht="10.5" customHeight="1">
      <c r="C11" s="103"/>
      <c r="D11" s="107"/>
      <c r="K11" s="89"/>
      <c r="L11" s="89" t="s">
        <v>144</v>
      </c>
      <c r="M11" s="194" t="s">
        <v>252</v>
      </c>
      <c r="N11" s="172">
        <v>7</v>
      </c>
      <c r="O11" s="198">
        <v>92</v>
      </c>
      <c r="P11" s="194" t="s">
        <v>251</v>
      </c>
      <c r="Q11" s="173"/>
      <c r="R11" s="173"/>
    </row>
    <row r="12" spans="3:18" ht="10.5" customHeight="1">
      <c r="C12" s="103"/>
      <c r="D12" s="107"/>
      <c r="F12" s="97" t="str">
        <f>IF('DB-Res'!$S$9=0,TOM,'DB-Res'!$E$9)</f>
        <v>11/8 8/11 11/6 11/8</v>
      </c>
      <c r="K12" s="89"/>
      <c r="L12" s="89"/>
      <c r="M12" s="194" t="s">
        <v>246</v>
      </c>
      <c r="N12" s="172">
        <v>8</v>
      </c>
      <c r="O12" s="198">
        <v>99</v>
      </c>
      <c r="P12" s="194" t="s">
        <v>252</v>
      </c>
      <c r="Q12" s="173"/>
      <c r="R12" s="173"/>
    </row>
    <row r="13" spans="3:15" ht="10.5" customHeight="1">
      <c r="C13" s="103"/>
      <c r="D13" s="108"/>
      <c r="E13" s="98" t="s">
        <v>4</v>
      </c>
      <c r="F13" s="99" t="str">
        <f>'DB-Res'!$B$9</f>
        <v>Karina Pilak</v>
      </c>
      <c r="G13" s="104"/>
      <c r="K13" s="89"/>
      <c r="L13" s="89"/>
      <c r="N13" s="146"/>
      <c r="O13" s="96"/>
    </row>
    <row r="14" spans="3:15" ht="10.5" customHeight="1" thickBot="1">
      <c r="C14" s="103"/>
      <c r="D14" s="107"/>
      <c r="E14" s="100" t="str">
        <f>'DB-Res'!$A$9</f>
        <v>DB-05</v>
      </c>
      <c r="F14" s="101" t="str">
        <f>'DB-Res'!$D$9</f>
        <v>Judit Nemeth</v>
      </c>
      <c r="G14" s="102"/>
      <c r="K14" s="89"/>
      <c r="L14" s="89"/>
      <c r="M14" s="86"/>
      <c r="N14" s="146"/>
      <c r="O14" s="96"/>
    </row>
    <row r="15" spans="3:15" ht="10.5" customHeight="1">
      <c r="C15" s="103"/>
      <c r="D15" s="107"/>
      <c r="G15" s="103"/>
      <c r="H15" s="107"/>
      <c r="K15" s="89"/>
      <c r="L15" s="89"/>
      <c r="M15" s="86"/>
      <c r="N15" s="146"/>
      <c r="O15" s="96"/>
    </row>
    <row r="16" spans="2:15" ht="10.5" customHeight="1">
      <c r="B16" s="97" t="str">
        <f>IF('DB-Res'!$S$6=0,TOM,'DB-Res'!$E$6)</f>
        <v>9/11 7/11 9/11</v>
      </c>
      <c r="C16" s="103"/>
      <c r="D16" s="107"/>
      <c r="G16" s="103"/>
      <c r="H16" s="107"/>
      <c r="K16" s="89"/>
      <c r="L16" s="89"/>
      <c r="N16" s="146"/>
      <c r="O16" s="96"/>
    </row>
    <row r="17" spans="1:15" ht="10.5" customHeight="1">
      <c r="A17" s="98" t="s">
        <v>4</v>
      </c>
      <c r="B17" s="99" t="str">
        <f>'DB-Res'!$B$6</f>
        <v>Lise Aagesen</v>
      </c>
      <c r="C17" s="106"/>
      <c r="H17" s="107"/>
      <c r="K17" s="89"/>
      <c r="L17" s="89"/>
      <c r="N17" s="146"/>
      <c r="O17" s="96"/>
    </row>
    <row r="18" spans="1:15" ht="10.5" customHeight="1" thickBot="1">
      <c r="A18" s="100" t="str">
        <f>'DB-Res'!$A$6</f>
        <v>DB-02</v>
      </c>
      <c r="B18" s="101" t="str">
        <f>'DB-Res'!$D$6</f>
        <v>Judit Nemeth</v>
      </c>
      <c r="H18" s="107"/>
      <c r="K18" s="89"/>
      <c r="L18" s="89"/>
      <c r="M18" s="86"/>
      <c r="N18" s="146"/>
      <c r="O18" s="96"/>
    </row>
    <row r="19" spans="8:15" ht="10.5" customHeight="1">
      <c r="H19" s="107"/>
      <c r="K19" s="89"/>
      <c r="L19" s="89"/>
      <c r="M19" s="86"/>
      <c r="N19" s="146"/>
      <c r="O19" s="96"/>
    </row>
    <row r="20" spans="8:15" ht="10.5" customHeight="1">
      <c r="H20" s="107"/>
      <c r="J20" s="97" t="str">
        <f>IF('DB-Res'!$S$11=0,TOM,'DB-Res'!$E$11)</f>
        <v>11/8 4/11 8/11 11/7 4/11</v>
      </c>
      <c r="K20" s="89"/>
      <c r="L20" s="89"/>
      <c r="N20" s="146"/>
      <c r="O20" s="96"/>
    </row>
    <row r="21" spans="7:15" ht="10.5" customHeight="1">
      <c r="G21" s="103"/>
      <c r="H21" s="108"/>
      <c r="I21" s="98" t="s">
        <v>4</v>
      </c>
      <c r="J21" s="99" t="str">
        <f>'DB-Res'!$B$11</f>
        <v>Karina Pilak</v>
      </c>
      <c r="K21" s="89"/>
      <c r="L21" s="89"/>
      <c r="M21" s="91" t="s">
        <v>0</v>
      </c>
      <c r="N21" s="89"/>
      <c r="O21" s="89"/>
    </row>
    <row r="22" spans="7:15" ht="10.5" customHeight="1" thickBot="1">
      <c r="G22" s="103"/>
      <c r="H22" s="107"/>
      <c r="I22" s="100" t="str">
        <f>'DB-Res'!$A$11</f>
        <v>DB-07</v>
      </c>
      <c r="J22" s="101" t="str">
        <f>'DB-Res'!$D$11</f>
        <v>Leila Jørgensen</v>
      </c>
      <c r="K22" s="89"/>
      <c r="L22" s="89"/>
      <c r="M22" s="109"/>
      <c r="N22" s="89"/>
      <c r="O22" s="89"/>
    </row>
    <row r="23" spans="8:15" ht="10.5" customHeight="1">
      <c r="H23" s="107"/>
      <c r="K23" s="89"/>
      <c r="L23" s="89"/>
      <c r="M23" s="109"/>
      <c r="N23" s="89"/>
      <c r="O23" s="89"/>
    </row>
    <row r="24" spans="2:15" ht="10.5" customHeight="1">
      <c r="B24" s="97" t="str">
        <f>IF('DB-Res'!$S$7=0,TOM,'DB-Res'!$E$7)</f>
        <v>11/6 7/11 11/8 11/8</v>
      </c>
      <c r="H24" s="107"/>
      <c r="K24" s="89"/>
      <c r="L24" s="89"/>
      <c r="M24" s="109"/>
      <c r="N24" s="89"/>
      <c r="O24" s="89"/>
    </row>
    <row r="25" spans="1:15" ht="10.5" customHeight="1">
      <c r="A25" s="98" t="s">
        <v>4</v>
      </c>
      <c r="B25" s="194" t="str">
        <f>'DB-Res'!B7</f>
        <v>Eve Alfonso</v>
      </c>
      <c r="C25" s="105"/>
      <c r="H25" s="107"/>
      <c r="K25" s="89"/>
      <c r="L25" s="89"/>
      <c r="M25" s="109"/>
      <c r="N25" s="89"/>
      <c r="O25" s="89"/>
    </row>
    <row r="26" spans="1:15" ht="10.5" customHeight="1" thickBot="1">
      <c r="A26" s="100" t="str">
        <f>'DB-Res'!$A$7</f>
        <v>DB-03</v>
      </c>
      <c r="B26" s="101" t="str">
        <f>'DB-Res'!$D$7</f>
        <v>Natasja Krummes</v>
      </c>
      <c r="C26" s="102"/>
      <c r="H26" s="107"/>
      <c r="K26" s="89"/>
      <c r="L26" s="89"/>
      <c r="M26" s="109"/>
      <c r="N26" s="89"/>
      <c r="O26" s="89"/>
    </row>
    <row r="27" spans="3:15" ht="10.5" customHeight="1">
      <c r="C27" s="103"/>
      <c r="D27" s="107"/>
      <c r="H27" s="107"/>
      <c r="K27" s="89"/>
      <c r="L27" s="89"/>
      <c r="M27" s="109"/>
      <c r="N27" s="89"/>
      <c r="O27" s="89"/>
    </row>
    <row r="28" spans="3:15" ht="10.5" customHeight="1">
      <c r="C28" s="103"/>
      <c r="D28" s="107"/>
      <c r="F28" s="97" t="str">
        <f>IF('DB-Res'!$S$10=0,TOM,'DB-Res'!$E$10)</f>
        <v>3/11 10/12 5/11</v>
      </c>
      <c r="H28" s="107"/>
      <c r="K28" s="89"/>
      <c r="L28" s="89"/>
      <c r="M28" s="109"/>
      <c r="N28" s="89"/>
      <c r="O28" s="89"/>
    </row>
    <row r="29" spans="3:15" ht="10.5" customHeight="1">
      <c r="C29" s="103"/>
      <c r="D29" s="108"/>
      <c r="E29" s="98" t="s">
        <v>4</v>
      </c>
      <c r="F29" s="99" t="str">
        <f>'DB-Res'!$B$10</f>
        <v>Eve Alfonso</v>
      </c>
      <c r="G29" s="106"/>
      <c r="K29" s="89"/>
      <c r="L29" s="89"/>
      <c r="M29" s="109"/>
      <c r="N29" s="89"/>
      <c r="O29" s="89"/>
    </row>
    <row r="30" spans="3:15" ht="10.5" customHeight="1" thickBot="1">
      <c r="C30" s="103"/>
      <c r="D30" s="107"/>
      <c r="E30" s="100" t="str">
        <f>'DB-Res'!$A$10</f>
        <v>DB-06</v>
      </c>
      <c r="F30" s="101" t="str">
        <f>'DB-Res'!$D$10</f>
        <v>Leila Jørgensen</v>
      </c>
      <c r="K30" s="89"/>
      <c r="L30" s="89"/>
      <c r="M30" s="109"/>
      <c r="N30" s="89"/>
      <c r="O30" s="89"/>
    </row>
    <row r="31" spans="3:15" ht="10.5" customHeight="1">
      <c r="C31" s="103"/>
      <c r="D31" s="107"/>
      <c r="K31" s="89"/>
      <c r="L31" s="89"/>
      <c r="M31" s="109"/>
      <c r="N31" s="89"/>
      <c r="O31" s="89"/>
    </row>
    <row r="32" spans="2:15" ht="10.5" customHeight="1">
      <c r="B32" s="97" t="str">
        <f>IF('DB-Res'!$S$8=0,TOM,'DB-Res'!$E$8)</f>
        <v>5/11 5/11 5/11</v>
      </c>
      <c r="C32" s="103"/>
      <c r="D32" s="107"/>
      <c r="K32" s="89"/>
      <c r="L32" s="89"/>
      <c r="M32" s="109"/>
      <c r="N32" s="89"/>
      <c r="O32" s="89"/>
    </row>
    <row r="33" spans="1:15" ht="10.5" customHeight="1">
      <c r="A33" s="98" t="s">
        <v>4</v>
      </c>
      <c r="B33" s="99" t="str">
        <f>'DB-Res'!$B$8</f>
        <v>Herdis Gudbrandsdottir</v>
      </c>
      <c r="C33" s="106"/>
      <c r="K33" s="89"/>
      <c r="L33" s="89"/>
      <c r="M33" s="109"/>
      <c r="N33" s="89"/>
      <c r="O33" s="89"/>
    </row>
    <row r="34" spans="1:15" ht="10.5" customHeight="1" thickBot="1">
      <c r="A34" s="100" t="str">
        <f>'DB-Res'!$A$8</f>
        <v>DB-04</v>
      </c>
      <c r="B34" s="101" t="str">
        <f>'DB-Res'!$D$8</f>
        <v>Leila Jørgensen</v>
      </c>
      <c r="K34" s="89"/>
      <c r="L34" s="89"/>
      <c r="M34" s="109"/>
      <c r="N34" s="89"/>
      <c r="O34" s="89"/>
    </row>
    <row r="35" spans="11:15" ht="10.5" customHeight="1">
      <c r="K35" s="89"/>
      <c r="L35" s="89"/>
      <c r="M35" s="109"/>
      <c r="N35" s="89"/>
      <c r="O35" s="89"/>
    </row>
    <row r="36" spans="11:15" ht="10.5" customHeight="1">
      <c r="K36" s="89"/>
      <c r="L36" s="89"/>
      <c r="M36" s="109"/>
      <c r="N36" s="89"/>
      <c r="O36" s="89"/>
    </row>
    <row r="37" spans="11:15" ht="10.5" customHeight="1">
      <c r="K37" s="89"/>
      <c r="L37" s="89"/>
      <c r="M37" s="109"/>
      <c r="N37" s="89"/>
      <c r="O37" s="89"/>
    </row>
    <row r="38" spans="11:15" ht="10.5" customHeight="1">
      <c r="K38" s="89"/>
      <c r="L38" s="89"/>
      <c r="M38" s="89"/>
      <c r="N38" s="89"/>
      <c r="O38" s="89"/>
    </row>
    <row r="39" spans="2:15" ht="10.5" customHeight="1">
      <c r="B39" s="97" t="e">
        <f>IF('DB-Res'!$S$20=0,TOM,'DB-Res'!$E$20)</f>
        <v>#REF!</v>
      </c>
      <c r="K39" s="89"/>
      <c r="L39" s="89"/>
      <c r="M39" s="89"/>
      <c r="N39" s="89"/>
      <c r="O39" s="89"/>
    </row>
    <row r="40" spans="1:15" ht="10.5" customHeight="1">
      <c r="A40" s="98" t="s">
        <v>4</v>
      </c>
      <c r="B40" s="99" t="str">
        <f>'DB-Res'!$B$12</f>
        <v>Judit Nemeth</v>
      </c>
      <c r="K40" s="89"/>
      <c r="L40" s="89"/>
      <c r="M40" s="89"/>
      <c r="N40" s="89"/>
      <c r="O40" s="89"/>
    </row>
    <row r="41" spans="1:15" ht="10.5" customHeight="1" thickBot="1">
      <c r="A41" s="100" t="str">
        <f>'DB-Res'!A12</f>
        <v>DB-08</v>
      </c>
      <c r="B41" s="99" t="str">
        <f>'DB-Res'!$D$12</f>
        <v>Eve Alfonso</v>
      </c>
      <c r="C41" s="110" t="s">
        <v>138</v>
      </c>
      <c r="K41" s="89"/>
      <c r="L41" s="89"/>
      <c r="M41" s="89"/>
      <c r="N41" s="89"/>
      <c r="O41" s="89"/>
    </row>
    <row r="42" spans="11:15" ht="10.5" customHeight="1">
      <c r="K42" s="89"/>
      <c r="L42" s="89"/>
      <c r="M42" s="89"/>
      <c r="N42" s="89"/>
      <c r="O42" s="89"/>
    </row>
    <row r="43" spans="11:15" ht="10.5" customHeight="1">
      <c r="K43" s="89"/>
      <c r="L43" s="89"/>
      <c r="M43" s="89"/>
      <c r="N43" s="89"/>
      <c r="O43" s="89"/>
    </row>
    <row r="44" spans="11:15" ht="7.5" customHeight="1">
      <c r="K44" s="89"/>
      <c r="L44" s="89"/>
      <c r="M44" s="89"/>
      <c r="N44" s="89"/>
      <c r="O44" s="89"/>
    </row>
    <row r="45" spans="1:15" ht="17.25" customHeight="1">
      <c r="A45" s="111" t="s">
        <v>5</v>
      </c>
      <c r="B45" s="105"/>
      <c r="K45" s="89"/>
      <c r="L45" s="89"/>
      <c r="M45" s="89"/>
      <c r="N45" s="89"/>
      <c r="O45" s="89"/>
    </row>
    <row r="46" spans="2:15" ht="15" customHeight="1">
      <c r="B46" s="97" t="str">
        <f>IF('DB-Res'!$S$13=0,TOM,'DB-Res'!$E$13)</f>
        <v>7/11 6/11 7/11</v>
      </c>
      <c r="K46" s="89"/>
      <c r="L46" s="89"/>
      <c r="M46" s="89"/>
      <c r="N46" s="89"/>
      <c r="O46" s="89"/>
    </row>
    <row r="47" spans="1:15" ht="10.5" customHeight="1">
      <c r="A47" s="98" t="s">
        <v>4</v>
      </c>
      <c r="B47" s="99" t="str">
        <f>'DB-Res'!$B$13</f>
        <v>Simone Kamp Martens</v>
      </c>
      <c r="K47" s="89"/>
      <c r="L47" s="89"/>
      <c r="M47" s="89"/>
      <c r="N47" s="89"/>
      <c r="O47" s="89"/>
    </row>
    <row r="48" spans="1:15" ht="10.5" customHeight="1" thickBot="1">
      <c r="A48" s="100" t="str">
        <f>'DB-Res'!$A$13</f>
        <v>DB-09</v>
      </c>
      <c r="B48" s="101" t="str">
        <f>'DB-Res'!$D$13</f>
        <v>Lise Aagesen</v>
      </c>
      <c r="C48" s="102"/>
      <c r="F48" s="97" t="str">
        <f>IF('DB-Res'!$S$15=0,TOM,'DB-Res'!$E$15)</f>
        <v>3/11 9/11 3/11</v>
      </c>
      <c r="K48" s="89"/>
      <c r="L48" s="89"/>
      <c r="M48" s="89"/>
      <c r="N48" s="89"/>
      <c r="O48" s="89"/>
    </row>
    <row r="49" spans="3:15" ht="10.5" customHeight="1">
      <c r="C49" s="103"/>
      <c r="D49" s="104"/>
      <c r="E49" s="98" t="s">
        <v>4</v>
      </c>
      <c r="F49" s="99" t="str">
        <f>'DB-Res'!$B$15</f>
        <v>Lise Aagesen</v>
      </c>
      <c r="K49" s="89"/>
      <c r="L49" s="89"/>
      <c r="M49" s="89"/>
      <c r="N49" s="89"/>
      <c r="O49" s="89"/>
    </row>
    <row r="50" spans="2:15" ht="10.5" customHeight="1" thickBot="1">
      <c r="B50" s="97" t="str">
        <f>IF('DB-Res'!$S$14=0,TOM,'DB-Res'!$E$14)</f>
        <v>11/8 11/7 5/11 11/3</v>
      </c>
      <c r="C50" s="103"/>
      <c r="E50" s="100" t="str">
        <f>'DB-Res'!$A$15</f>
        <v>DB-11</v>
      </c>
      <c r="F50" s="101" t="str">
        <f>'DB-Res'!$D$15</f>
        <v>Natasja Krummes</v>
      </c>
      <c r="I50" s="179" t="s">
        <v>139</v>
      </c>
      <c r="K50" s="89"/>
      <c r="L50" s="89"/>
      <c r="M50" s="89"/>
      <c r="N50" s="89"/>
      <c r="O50" s="89"/>
    </row>
    <row r="51" spans="1:15" ht="10.5" customHeight="1">
      <c r="A51" s="98" t="s">
        <v>4</v>
      </c>
      <c r="B51" s="99" t="str">
        <f>'DB-Res'!$B$14</f>
        <v>Natasja Krummes</v>
      </c>
      <c r="C51" s="106"/>
      <c r="K51" s="89"/>
      <c r="L51" s="89"/>
      <c r="M51" s="89"/>
      <c r="N51" s="89"/>
      <c r="O51" s="89"/>
    </row>
    <row r="52" spans="1:15" ht="10.5" customHeight="1" thickBot="1">
      <c r="A52" s="100" t="str">
        <f>'DB-Res'!$A$14</f>
        <v>DB-10</v>
      </c>
      <c r="B52" s="101" t="str">
        <f>'DB-Res'!$D$14</f>
        <v>Herdis Gudbrandsdottir</v>
      </c>
      <c r="K52" s="89"/>
      <c r="L52" s="89"/>
      <c r="M52" s="89"/>
      <c r="N52" s="89"/>
      <c r="O52" s="89"/>
    </row>
    <row r="53" spans="11:15" ht="10.5" customHeight="1">
      <c r="K53" s="89"/>
      <c r="L53" s="89"/>
      <c r="M53" s="89"/>
      <c r="N53" s="89"/>
      <c r="O53" s="89"/>
    </row>
    <row r="54" spans="2:15" ht="10.5" customHeight="1">
      <c r="B54" s="97" t="str">
        <f>IF('DB-Res'!$S$16=0,TOM,'DB-Res'!$E$16)</f>
        <v>11/9 9/11 9/11 11/3 12/10</v>
      </c>
      <c r="K54" s="89"/>
      <c r="L54" s="89"/>
      <c r="M54" s="89"/>
      <c r="N54" s="89"/>
      <c r="O54" s="89"/>
    </row>
    <row r="55" spans="1:15" ht="10.5" customHeight="1">
      <c r="A55" s="98" t="s">
        <v>4</v>
      </c>
      <c r="B55" s="99" t="str">
        <f>'DB-Res'!$B$16</f>
        <v>Simone Kamp Martens</v>
      </c>
      <c r="K55" s="89"/>
      <c r="L55" s="89"/>
      <c r="M55" s="89"/>
      <c r="N55" s="89"/>
      <c r="O55" s="89"/>
    </row>
    <row r="56" spans="1:15" ht="10.5" customHeight="1" thickBot="1">
      <c r="A56" s="100" t="str">
        <f>'DB-Res'!$A$16</f>
        <v>DB-12</v>
      </c>
      <c r="B56" s="101" t="str">
        <f>'DB-Res'!$D$16</f>
        <v>Herdis Gudbrandsdottir</v>
      </c>
      <c r="C56" s="110" t="s">
        <v>6</v>
      </c>
      <c r="K56" s="89"/>
      <c r="L56" s="89"/>
      <c r="M56" s="89"/>
      <c r="N56" s="89"/>
      <c r="O56" s="89"/>
    </row>
    <row r="57" spans="11:15" ht="9">
      <c r="K57" s="89"/>
      <c r="L57" s="89"/>
      <c r="M57" s="89"/>
      <c r="N57" s="89"/>
      <c r="O57" s="89"/>
    </row>
    <row r="58" spans="11:15" ht="9">
      <c r="K58" s="89"/>
      <c r="L58" s="89"/>
      <c r="M58" s="89"/>
      <c r="N58" s="89"/>
      <c r="O58" s="89"/>
    </row>
    <row r="59" spans="11:15" ht="28.5" customHeight="1">
      <c r="K59" s="89"/>
      <c r="L59" s="89"/>
      <c r="M59" s="89"/>
      <c r="N59" s="89"/>
      <c r="O59" s="89"/>
    </row>
    <row r="60" spans="1:23" s="84" customFormat="1" ht="48.75" customHeight="1">
      <c r="A60" s="83"/>
      <c r="B60" s="83"/>
      <c r="C60" s="83"/>
      <c r="D60" s="83"/>
      <c r="E60" s="83"/>
      <c r="F60" s="83"/>
      <c r="G60" s="83"/>
      <c r="H60" s="83"/>
      <c r="I60" s="83"/>
      <c r="J60" s="83"/>
      <c r="V60" s="85"/>
      <c r="W60" s="85"/>
    </row>
    <row r="61" spans="1:10" s="88" customFormat="1" ht="35.25">
      <c r="A61" s="87"/>
      <c r="B61" s="87"/>
      <c r="C61" s="87"/>
      <c r="D61" s="87"/>
      <c r="E61" s="87"/>
      <c r="F61" s="87"/>
      <c r="G61" s="87"/>
      <c r="H61" s="87"/>
      <c r="I61" s="87"/>
      <c r="J61" s="87"/>
    </row>
    <row r="62" spans="11:15" ht="30.75" customHeight="1">
      <c r="K62" s="89"/>
      <c r="L62" s="89"/>
      <c r="M62" s="89"/>
      <c r="N62" s="89"/>
      <c r="O62" s="89"/>
    </row>
    <row r="63" spans="11:15" ht="21.75" customHeight="1">
      <c r="K63" s="89"/>
      <c r="L63" s="89"/>
      <c r="M63" s="89"/>
      <c r="N63" s="89"/>
      <c r="O63" s="89"/>
    </row>
    <row r="64" spans="11:15" ht="22.5" customHeight="1">
      <c r="K64" s="89"/>
      <c r="L64" s="89"/>
      <c r="M64" s="89"/>
      <c r="N64" s="89"/>
      <c r="O64" s="89"/>
    </row>
    <row r="65" spans="11:15" ht="10.5" customHeight="1">
      <c r="K65" s="89"/>
      <c r="L65" s="89"/>
      <c r="M65" s="89"/>
      <c r="N65" s="89"/>
      <c r="O65" s="89"/>
    </row>
    <row r="66" spans="11:15" ht="10.5" customHeight="1">
      <c r="K66" s="89"/>
      <c r="L66" s="89"/>
      <c r="M66" s="89"/>
      <c r="N66" s="89"/>
      <c r="O66" s="89"/>
    </row>
    <row r="67" spans="11:15" ht="10.5" customHeight="1">
      <c r="K67" s="89"/>
      <c r="L67" s="89"/>
      <c r="M67" s="89"/>
      <c r="N67" s="89"/>
      <c r="O67" s="89"/>
    </row>
    <row r="68" spans="11:15" ht="10.5" customHeight="1">
      <c r="K68" s="89"/>
      <c r="L68" s="89"/>
      <c r="M68" s="89"/>
      <c r="N68" s="89"/>
      <c r="O68" s="89"/>
    </row>
    <row r="69" spans="11:15" ht="10.5" customHeight="1">
      <c r="K69" s="89"/>
      <c r="L69" s="89"/>
      <c r="M69" s="89"/>
      <c r="N69" s="89"/>
      <c r="O69" s="89"/>
    </row>
    <row r="70" spans="11:15" ht="10.5" customHeight="1">
      <c r="K70" s="89"/>
      <c r="L70" s="89"/>
      <c r="M70" s="89"/>
      <c r="N70" s="89"/>
      <c r="O70" s="89"/>
    </row>
    <row r="71" spans="11:15" ht="10.5" customHeight="1">
      <c r="K71" s="89"/>
      <c r="L71" s="89"/>
      <c r="M71" s="89"/>
      <c r="N71" s="89"/>
      <c r="O71" s="89"/>
    </row>
    <row r="72" spans="11:15" ht="10.5" customHeight="1">
      <c r="K72" s="89"/>
      <c r="L72" s="89"/>
      <c r="M72" s="89"/>
      <c r="N72" s="89"/>
      <c r="O72" s="89"/>
    </row>
    <row r="73" spans="11:15" ht="9">
      <c r="K73" s="89"/>
      <c r="L73" s="89"/>
      <c r="M73" s="89"/>
      <c r="N73" s="89"/>
      <c r="O73" s="89"/>
    </row>
    <row r="74" spans="11:15" ht="9">
      <c r="K74" s="89"/>
      <c r="L74" s="89"/>
      <c r="M74" s="89"/>
      <c r="N74" s="89"/>
      <c r="O74" s="89"/>
    </row>
    <row r="75" spans="11:15" ht="9">
      <c r="K75" s="89"/>
      <c r="L75" s="89"/>
      <c r="M75" s="89"/>
      <c r="N75" s="89"/>
      <c r="O75" s="89"/>
    </row>
    <row r="76" spans="11:15" ht="9">
      <c r="K76" s="89"/>
      <c r="L76" s="89"/>
      <c r="M76" s="89"/>
      <c r="N76" s="89"/>
      <c r="O76" s="89"/>
    </row>
    <row r="77" spans="1:15" ht="15.75">
      <c r="A77" s="112"/>
      <c r="B77" s="112"/>
      <c r="K77" s="89"/>
      <c r="L77" s="89"/>
      <c r="M77" s="89"/>
      <c r="N77" s="89"/>
      <c r="O77" s="89"/>
    </row>
    <row r="78" spans="1:15" ht="15.75">
      <c r="A78" s="112"/>
      <c r="B78" s="112"/>
      <c r="K78" s="89"/>
      <c r="L78" s="89"/>
      <c r="M78" s="89"/>
      <c r="N78" s="89"/>
      <c r="O78" s="89"/>
    </row>
    <row r="79" spans="1:15" ht="15.75">
      <c r="A79" s="112"/>
      <c r="B79" s="112"/>
      <c r="K79" s="89"/>
      <c r="L79" s="89"/>
      <c r="M79" s="89"/>
      <c r="N79" s="89"/>
      <c r="O79" s="89"/>
    </row>
    <row r="80" spans="1:15" ht="15.75">
      <c r="A80" s="112"/>
      <c r="B80" s="112"/>
      <c r="K80" s="89"/>
      <c r="L80" s="89"/>
      <c r="M80" s="89"/>
      <c r="N80" s="89"/>
      <c r="O80" s="89"/>
    </row>
    <row r="81" spans="1:15" ht="15.75">
      <c r="A81" s="112"/>
      <c r="B81" s="112"/>
      <c r="K81" s="89"/>
      <c r="L81" s="89"/>
      <c r="M81" s="89"/>
      <c r="N81" s="89"/>
      <c r="O81" s="89"/>
    </row>
    <row r="82" spans="1:15" ht="15.75">
      <c r="A82" s="112"/>
      <c r="B82" s="112"/>
      <c r="K82" s="89"/>
      <c r="L82" s="89"/>
      <c r="M82" s="89"/>
      <c r="N82" s="89"/>
      <c r="O82" s="89"/>
    </row>
    <row r="83" spans="1:15" ht="15.75">
      <c r="A83" s="112"/>
      <c r="B83" s="112"/>
      <c r="K83" s="89"/>
      <c r="L83" s="89"/>
      <c r="M83" s="89"/>
      <c r="N83" s="89"/>
      <c r="O83" s="89"/>
    </row>
    <row r="84" spans="1:15" ht="15.75">
      <c r="A84" s="112"/>
      <c r="B84" s="112"/>
      <c r="K84" s="89"/>
      <c r="L84" s="89"/>
      <c r="M84" s="89"/>
      <c r="N84" s="89"/>
      <c r="O84" s="89"/>
    </row>
    <row r="85" spans="1:15" ht="15.75">
      <c r="A85" s="112"/>
      <c r="B85" s="112"/>
      <c r="K85" s="89"/>
      <c r="L85" s="89"/>
      <c r="M85" s="89"/>
      <c r="N85" s="89"/>
      <c r="O85" s="89"/>
    </row>
    <row r="86" spans="1:15" ht="15.75">
      <c r="A86" s="112"/>
      <c r="B86" s="112"/>
      <c r="K86" s="89"/>
      <c r="L86" s="89"/>
      <c r="M86" s="89"/>
      <c r="N86" s="89"/>
      <c r="O86" s="89"/>
    </row>
    <row r="87" spans="1:15" ht="15.75">
      <c r="A87" s="112"/>
      <c r="B87" s="112"/>
      <c r="K87" s="89"/>
      <c r="L87" s="89"/>
      <c r="M87" s="89"/>
      <c r="N87" s="89"/>
      <c r="O87" s="89"/>
    </row>
    <row r="88" spans="1:15" ht="15.75">
      <c r="A88" s="112"/>
      <c r="B88" s="112"/>
      <c r="K88" s="89"/>
      <c r="L88" s="89"/>
      <c r="M88" s="89"/>
      <c r="N88" s="89"/>
      <c r="O88" s="89"/>
    </row>
    <row r="89" spans="1:15" ht="15.75">
      <c r="A89" s="112"/>
      <c r="B89" s="112"/>
      <c r="K89" s="89"/>
      <c r="L89" s="89"/>
      <c r="M89" s="89"/>
      <c r="N89" s="89"/>
      <c r="O89" s="89"/>
    </row>
    <row r="90" spans="1:15" ht="15.75">
      <c r="A90" s="112"/>
      <c r="B90" s="112"/>
      <c r="K90" s="89"/>
      <c r="L90" s="89"/>
      <c r="M90" s="89"/>
      <c r="N90" s="89"/>
      <c r="O90" s="89"/>
    </row>
    <row r="91" spans="1:15" ht="15.75">
      <c r="A91" s="112"/>
      <c r="B91" s="112"/>
      <c r="K91" s="89"/>
      <c r="L91" s="89"/>
      <c r="M91" s="89"/>
      <c r="N91" s="89"/>
      <c r="O91" s="89"/>
    </row>
    <row r="92" spans="1:15" ht="15.75">
      <c r="A92" s="112"/>
      <c r="B92" s="112"/>
      <c r="K92" s="89"/>
      <c r="L92" s="89"/>
      <c r="M92" s="89"/>
      <c r="N92" s="89"/>
      <c r="O92" s="89"/>
    </row>
    <row r="93" spans="11:15" ht="9">
      <c r="K93" s="89"/>
      <c r="L93" s="89"/>
      <c r="M93" s="89"/>
      <c r="N93" s="89"/>
      <c r="O93" s="89"/>
    </row>
    <row r="94" spans="11:15" ht="9">
      <c r="K94" s="89"/>
      <c r="L94" s="89"/>
      <c r="M94" s="89"/>
      <c r="N94" s="89"/>
      <c r="O94" s="89"/>
    </row>
    <row r="95" spans="11:15" ht="9">
      <c r="K95" s="89"/>
      <c r="L95" s="89"/>
      <c r="M95" s="89"/>
      <c r="N95" s="89"/>
      <c r="O95" s="89"/>
    </row>
    <row r="96" spans="11:15" ht="9">
      <c r="K96" s="89"/>
      <c r="L96" s="89"/>
      <c r="M96" s="89"/>
      <c r="N96" s="89"/>
      <c r="O96" s="89"/>
    </row>
    <row r="97" spans="11:15" ht="9">
      <c r="K97" s="89"/>
      <c r="L97" s="89"/>
      <c r="M97" s="89"/>
      <c r="N97" s="89"/>
      <c r="O97" s="89"/>
    </row>
    <row r="98" spans="11:15" ht="9">
      <c r="K98" s="89"/>
      <c r="L98" s="89"/>
      <c r="N98" s="89"/>
      <c r="O98" s="89"/>
    </row>
    <row r="104" spans="1:10" s="114" customFormat="1" ht="18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</row>
    <row r="105" spans="1:10" s="114" customFormat="1" ht="18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</row>
    <row r="106" spans="1:10" s="114" customFormat="1" ht="18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</row>
    <row r="107" spans="1:10" s="114" customFormat="1" ht="18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</row>
    <row r="108" spans="1:10" s="114" customFormat="1" ht="18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</row>
    <row r="109" spans="1:10" s="114" customFormat="1" ht="18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</row>
    <row r="110" spans="1:10" s="114" customFormat="1" ht="18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</row>
    <row r="111" spans="1:10" s="114" customFormat="1" ht="18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</row>
    <row r="112" spans="1:10" s="114" customFormat="1" ht="18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</row>
    <row r="113" spans="1:10" s="114" customFormat="1" ht="18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</row>
    <row r="114" spans="1:10" s="114" customFormat="1" ht="18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</row>
    <row r="115" spans="1:10" s="114" customFormat="1" ht="18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</row>
    <row r="116" spans="1:10" s="114" customFormat="1" ht="18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</row>
  </sheetData>
  <sheetProtection/>
  <printOptions horizontalCentered="1"/>
  <pageMargins left="0.2362204724409449" right="0.2362204724409449" top="0.3937007874015748" bottom="0.8267716535433072" header="0.5118110236220472" footer="0.7874015748031497"/>
  <pageSetup fitToHeight="2" fitToWidth="2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Q32"/>
  <sheetViews>
    <sheetView showGridLines="0" zoomScalePageLayoutView="0" workbookViewId="0" topLeftCell="A1">
      <selection activeCell="E12" sqref="E12"/>
    </sheetView>
  </sheetViews>
  <sheetFormatPr defaultColWidth="8.88671875" defaultRowHeight="15"/>
  <cols>
    <col min="1" max="1" width="4.6640625" style="116" customWidth="1"/>
    <col min="2" max="2" width="21.77734375" style="116" customWidth="1"/>
    <col min="3" max="3" width="0.9921875" style="116" customWidth="1"/>
    <col min="4" max="4" width="21.77734375" style="116" customWidth="1"/>
    <col min="5" max="5" width="14.99609375" style="117" customWidth="1"/>
    <col min="6" max="6" width="19.4453125" style="116" customWidth="1"/>
    <col min="7" max="7" width="1.2265625" style="116" customWidth="1"/>
    <col min="8" max="8" width="21.77734375" style="116" customWidth="1"/>
    <col min="9" max="9" width="3.3359375" style="117" customWidth="1"/>
    <col min="10" max="11" width="1.2265625" style="117" customWidth="1"/>
    <col min="12" max="12" width="1.5625" style="117" customWidth="1"/>
    <col min="13" max="14" width="3.99609375" style="117" customWidth="1"/>
    <col min="15" max="16" width="1.2265625" style="117" customWidth="1"/>
    <col min="17" max="18" width="3.6640625" style="117" customWidth="1"/>
    <col min="19" max="19" width="4.21484375" style="117" customWidth="1"/>
    <col min="20" max="20" width="0.88671875" style="117" customWidth="1"/>
    <col min="21" max="22" width="1.2265625" style="117" customWidth="1"/>
    <col min="23" max="23" width="8.88671875" style="117" customWidth="1"/>
    <col min="24" max="26" width="1.2265625" style="117" customWidth="1"/>
    <col min="27" max="27" width="8.88671875" style="117" customWidth="1"/>
    <col min="28" max="28" width="0.88671875" style="117" customWidth="1"/>
    <col min="29" max="30" width="1.2265625" style="117" customWidth="1"/>
    <col min="31" max="31" width="8.88671875" style="117" customWidth="1"/>
    <col min="32" max="32" width="0.88671875" style="117" customWidth="1"/>
    <col min="33" max="34" width="1.2265625" style="117" customWidth="1"/>
    <col min="35" max="35" width="8.88671875" style="117" customWidth="1"/>
    <col min="36" max="37" width="0.88671875" style="117" customWidth="1"/>
    <col min="38" max="38" width="1.2265625" style="117" customWidth="1"/>
    <col min="39" max="39" width="8.88671875" style="117" customWidth="1"/>
    <col min="40" max="40" width="2.10546875" style="117" customWidth="1"/>
    <col min="41" max="41" width="8.88671875" style="117" customWidth="1"/>
    <col min="42" max="42" width="1.2265625" style="117" customWidth="1"/>
    <col min="43" max="16384" width="8.88671875" style="117" customWidth="1"/>
  </cols>
  <sheetData>
    <row r="1" spans="1:42" ht="28.5" customHeight="1">
      <c r="A1" s="136" t="s">
        <v>60</v>
      </c>
      <c r="B1" s="115"/>
      <c r="E1" s="116"/>
      <c r="T1" s="118"/>
      <c r="U1" s="118"/>
      <c r="V1" s="118"/>
      <c r="X1" s="118"/>
      <c r="Y1" s="118"/>
      <c r="Z1" s="118"/>
      <c r="AB1" s="118"/>
      <c r="AC1" s="118"/>
      <c r="AD1" s="118"/>
      <c r="AN1" s="119"/>
      <c r="AP1" s="120"/>
    </row>
    <row r="2" spans="1:42" ht="24" customHeight="1">
      <c r="A2" s="137" t="str">
        <f>Parametre!$B$1</f>
        <v>Ketshop Satellite i KSK</v>
      </c>
      <c r="E2" s="116"/>
      <c r="F2" s="121"/>
      <c r="T2" s="118"/>
      <c r="U2" s="118"/>
      <c r="V2" s="118"/>
      <c r="X2" s="118"/>
      <c r="Y2" s="118"/>
      <c r="Z2" s="118"/>
      <c r="AB2" s="118"/>
      <c r="AC2" s="118"/>
      <c r="AD2" s="118"/>
      <c r="AN2" s="119"/>
      <c r="AP2" s="120"/>
    </row>
    <row r="3" spans="1:42" ht="21" customHeight="1">
      <c r="A3" s="122"/>
      <c r="B3" s="123"/>
      <c r="E3" s="124" t="s">
        <v>7</v>
      </c>
      <c r="F3" s="125" t="s">
        <v>8</v>
      </c>
      <c r="H3" s="126" t="s">
        <v>9</v>
      </c>
      <c r="O3" s="127" t="s">
        <v>10</v>
      </c>
      <c r="P3" s="128"/>
      <c r="Q3" s="128"/>
      <c r="R3" s="128"/>
      <c r="S3" s="127" t="s">
        <v>11</v>
      </c>
      <c r="T3" s="118"/>
      <c r="U3" s="118"/>
      <c r="V3" s="118"/>
      <c r="X3" s="118"/>
      <c r="Y3" s="118"/>
      <c r="Z3" s="118"/>
      <c r="AB3" s="118"/>
      <c r="AC3" s="118"/>
      <c r="AD3" s="118"/>
      <c r="AN3" s="119"/>
      <c r="AP3" s="120"/>
    </row>
    <row r="4" spans="1:43" ht="11.25">
      <c r="A4" s="122"/>
      <c r="B4" s="129"/>
      <c r="C4" s="129"/>
      <c r="D4" s="129"/>
      <c r="E4" s="130"/>
      <c r="F4" s="129"/>
      <c r="G4" s="129"/>
      <c r="H4" s="129"/>
      <c r="I4" s="120" t="s">
        <v>12</v>
      </c>
      <c r="J4" s="131" t="s">
        <v>13</v>
      </c>
      <c r="K4" s="131" t="s">
        <v>13</v>
      </c>
      <c r="L4" s="131" t="s">
        <v>13</v>
      </c>
      <c r="M4" s="131" t="s">
        <v>13</v>
      </c>
      <c r="N4" s="131" t="s">
        <v>13</v>
      </c>
      <c r="O4" s="119">
        <v>1</v>
      </c>
      <c r="P4" s="119">
        <v>2</v>
      </c>
      <c r="Q4" s="119">
        <v>3</v>
      </c>
      <c r="R4" s="119">
        <v>4</v>
      </c>
      <c r="T4" s="132" t="s">
        <v>14</v>
      </c>
      <c r="U4" s="132"/>
      <c r="V4" s="132"/>
      <c r="W4" s="120"/>
      <c r="X4" s="132" t="s">
        <v>15</v>
      </c>
      <c r="Y4" s="132"/>
      <c r="Z4" s="132"/>
      <c r="AA4" s="120"/>
      <c r="AB4" s="132" t="s">
        <v>16</v>
      </c>
      <c r="AC4" s="132"/>
      <c r="AD4" s="132"/>
      <c r="AE4" s="120"/>
      <c r="AF4" s="132" t="s">
        <v>17</v>
      </c>
      <c r="AG4" s="132"/>
      <c r="AH4" s="132"/>
      <c r="AI4" s="120"/>
      <c r="AJ4" s="132" t="s">
        <v>18</v>
      </c>
      <c r="AK4" s="132"/>
      <c r="AL4" s="132"/>
      <c r="AM4" s="120"/>
      <c r="AN4" s="119" t="s">
        <v>19</v>
      </c>
      <c r="AO4" s="120"/>
      <c r="AP4" s="120"/>
      <c r="AQ4" s="120"/>
    </row>
    <row r="5" spans="1:42" ht="11.25">
      <c r="A5" s="133" t="s">
        <v>61</v>
      </c>
      <c r="B5" s="130" t="str">
        <f>'HE-Ræk'!M5</f>
        <v>Poul Crone</v>
      </c>
      <c r="C5" s="130" t="s">
        <v>20</v>
      </c>
      <c r="D5" s="130" t="str">
        <f>'HE-Ræk'!M6</f>
        <v>Jørn Karlsen</v>
      </c>
      <c r="E5" s="206" t="s">
        <v>310</v>
      </c>
      <c r="F5" s="130" t="str">
        <f aca="true" t="shared" si="0" ref="F5:F16">IF(S5&lt;2,TOM,IF($AP5=1,B5,D5))</f>
        <v>Poul Crone</v>
      </c>
      <c r="G5" s="129"/>
      <c r="H5" s="130" t="str">
        <f aca="true" t="shared" si="1" ref="H5:H16">IF(S5&lt;2,TOM,IF($AP5=1,D5,B5))</f>
        <v>Jørn Karlsen</v>
      </c>
      <c r="I5" s="119">
        <f>LEN(E5)</f>
        <v>14</v>
      </c>
      <c r="J5" s="119">
        <f>FIND("/",$E5)</f>
        <v>3</v>
      </c>
      <c r="K5" s="119">
        <f>FIND("/",$E5,($J5+1))</f>
        <v>8</v>
      </c>
      <c r="L5" s="119">
        <f>FIND("/",$E5,($K5+1))</f>
        <v>13</v>
      </c>
      <c r="M5" s="119" t="e">
        <f>FIND("/",$E5,($L5+1))</f>
        <v>#VALUE!</v>
      </c>
      <c r="N5" s="119" t="e">
        <f>FIND("/",$E5,($M5+1))</f>
        <v>#VALUE!</v>
      </c>
      <c r="O5" s="119">
        <f>FIND(" ",$E5)</f>
        <v>5</v>
      </c>
      <c r="P5" s="119">
        <f aca="true" t="shared" si="2" ref="P5:R7">FIND(" ",$E5,O5+1)</f>
        <v>10</v>
      </c>
      <c r="Q5" s="119" t="e">
        <f t="shared" si="2"/>
        <v>#VALUE!</v>
      </c>
      <c r="R5" s="119" t="e">
        <f t="shared" si="2"/>
        <v>#VALUE!</v>
      </c>
      <c r="S5" s="119">
        <f>COUNT(J5:N5)</f>
        <v>3</v>
      </c>
      <c r="T5" s="119" t="str">
        <f>MID($E5,1,J5-1)</f>
        <v>11</v>
      </c>
      <c r="U5" s="119" t="str">
        <f>MID($E5,J5+1,2)</f>
        <v>4 </v>
      </c>
      <c r="V5" s="119">
        <f>IF(VALUE(T5)=VALUE(U5),-99,IF(VALUE(T5)&gt;VALUE(U5),1,5))</f>
        <v>1</v>
      </c>
      <c r="W5" s="120"/>
      <c r="X5" s="119" t="str">
        <f>MID($E5,O5+1,K5-O5-1)</f>
        <v>11</v>
      </c>
      <c r="Y5" s="119" t="str">
        <f>MID($E5,K5+1,2)</f>
        <v>5 </v>
      </c>
      <c r="Z5" s="119">
        <f>IF(VALUE(X5)&gt;VALUE(Y5),1,5)</f>
        <v>1</v>
      </c>
      <c r="AA5" s="120"/>
      <c r="AB5" s="119" t="str">
        <f>MID($E5,P5+1,L5-P5-1)</f>
        <v>11</v>
      </c>
      <c r="AC5" s="119" t="str">
        <f>MID($E5,L5+1,2)</f>
        <v>7</v>
      </c>
      <c r="AD5" s="119">
        <f>IF(VALUE(AB5)&gt;VALUE(AC5),1,5)</f>
        <v>1</v>
      </c>
      <c r="AF5" s="119">
        <f>IF(S5=3,"",MID($E5,Q5+1,M5-Q5-1))</f>
      </c>
      <c r="AG5" s="119">
        <f>IF(S5=3,"",MID($E5,M5+1,2))</f>
      </c>
      <c r="AH5" s="119">
        <f>IF(AF5="","",IF(VALUE(AF5)&gt;VALUE(AG5),1,5))</f>
      </c>
      <c r="AJ5" s="119">
        <f>IF(S5&lt;5,"",MID($E5,R5+1,N5-R5-1))</f>
      </c>
      <c r="AK5" s="119">
        <f>IF(S5&lt;5,"",MID($E5,N5+1,2))</f>
      </c>
      <c r="AL5" s="119">
        <f>IF(AJ5="","",IF(VALUE(AJ5)&gt;VALUE(AK5),1,5))</f>
      </c>
      <c r="AN5" s="119">
        <f>SUM(V5,Z5,AD5,AH5,AL5)</f>
        <v>3</v>
      </c>
      <c r="AP5" s="120">
        <f>IF(AN5&lt;1,0,IF(AN5&lt;14,1,2))</f>
        <v>1</v>
      </c>
    </row>
    <row r="6" spans="1:42" ht="11.25">
      <c r="A6" s="133" t="s">
        <v>62</v>
      </c>
      <c r="B6" s="130" t="str">
        <f>'HE-Ræk'!M7</f>
        <v>Thomas Christensen</v>
      </c>
      <c r="C6" s="130" t="s">
        <v>20</v>
      </c>
      <c r="D6" s="130" t="str">
        <f>'HE-Ræk'!M8</f>
        <v>Kristian Ballisager</v>
      </c>
      <c r="E6" s="206" t="s">
        <v>312</v>
      </c>
      <c r="F6" s="130" t="str">
        <f t="shared" si="0"/>
        <v>Kristian Ballisager</v>
      </c>
      <c r="G6" s="129"/>
      <c r="H6" s="130" t="str">
        <f t="shared" si="1"/>
        <v>Thomas Christensen</v>
      </c>
      <c r="I6" s="119">
        <f>LEN(E6)</f>
        <v>19</v>
      </c>
      <c r="J6" s="119">
        <f>FIND("/",$E6)</f>
        <v>2</v>
      </c>
      <c r="K6" s="119">
        <f>FIND("/",$E6,($J6+1))</f>
        <v>8</v>
      </c>
      <c r="L6" s="119">
        <f>FIND("/",$E6,($K6+1))</f>
        <v>12</v>
      </c>
      <c r="M6" s="119">
        <f>FIND("/",$E6,($L6+1))</f>
        <v>17</v>
      </c>
      <c r="N6" s="119" t="e">
        <f>FIND("/",$E6,($M6+1))</f>
        <v>#VALUE!</v>
      </c>
      <c r="O6" s="119">
        <f>FIND(" ",$E6)</f>
        <v>5</v>
      </c>
      <c r="P6" s="119">
        <f t="shared" si="2"/>
        <v>10</v>
      </c>
      <c r="Q6" s="119">
        <f t="shared" si="2"/>
        <v>15</v>
      </c>
      <c r="R6" s="119" t="e">
        <f t="shared" si="2"/>
        <v>#VALUE!</v>
      </c>
      <c r="S6" s="119">
        <f>COUNT(J6:N6)</f>
        <v>4</v>
      </c>
      <c r="T6" s="119" t="str">
        <f>MID($E6,1,J6-1)</f>
        <v>6</v>
      </c>
      <c r="U6" s="119" t="str">
        <f>MID($E6,J6+1,2)</f>
        <v>11</v>
      </c>
      <c r="V6" s="119">
        <f>IF(VALUE(T6)=VALUE(U6),-99,IF(VALUE(T6)&gt;VALUE(U6),1,5))</f>
        <v>5</v>
      </c>
      <c r="W6" s="120"/>
      <c r="X6" s="119" t="str">
        <f>MID($E6,O6+1,K6-O6-1)</f>
        <v>11</v>
      </c>
      <c r="Y6" s="119" t="str">
        <f>MID($E6,K6+1,2)</f>
        <v>7 </v>
      </c>
      <c r="Z6" s="119">
        <f>IF(VALUE(X6)&gt;VALUE(Y6),1,5)</f>
        <v>1</v>
      </c>
      <c r="AA6" s="120"/>
      <c r="AB6" s="119" t="str">
        <f>MID($E6,P6+1,L6-P6-1)</f>
        <v>7</v>
      </c>
      <c r="AC6" s="119" t="str">
        <f>MID($E6,L6+1,2)</f>
        <v>11</v>
      </c>
      <c r="AD6" s="119">
        <f>IF(VALUE(AB6)&gt;VALUE(AC6),1,5)</f>
        <v>5</v>
      </c>
      <c r="AF6" s="119" t="str">
        <f>IF(S6=3,"",MID($E6,Q6+1,M6-Q6-1))</f>
        <v>8</v>
      </c>
      <c r="AG6" s="119" t="str">
        <f>IF(S6=3,"",MID($E6,M6+1,2))</f>
        <v>11</v>
      </c>
      <c r="AH6" s="119">
        <f>IF(AF6="","",IF(VALUE(AF6)&gt;VALUE(AG6),1,5))</f>
        <v>5</v>
      </c>
      <c r="AJ6" s="119">
        <f>IF(S6&lt;5,"",MID($E6,R6+1,N6-R6-1))</f>
      </c>
      <c r="AK6" s="119">
        <f>IF(S6&lt;5,"",MID($E6,N6+1,2))</f>
      </c>
      <c r="AL6" s="119">
        <f>IF(AJ6="","",IF(VALUE(AJ6)&gt;VALUE(AK6),1,5))</f>
      </c>
      <c r="AN6" s="119">
        <f>SUM(V6,Z6,AD6,AH6,AL6)</f>
        <v>16</v>
      </c>
      <c r="AP6" s="120">
        <f>IF(AN6&lt;1,0,IF(AN6&lt;14,1,2))</f>
        <v>2</v>
      </c>
    </row>
    <row r="7" spans="1:42" ht="11.25">
      <c r="A7" s="133" t="s">
        <v>63</v>
      </c>
      <c r="B7" s="130" t="str">
        <f>'HE-Ræk'!M9</f>
        <v>Rune Klitgaard</v>
      </c>
      <c r="C7" s="130" t="s">
        <v>20</v>
      </c>
      <c r="D7" s="130" t="str">
        <f>'HE-Ræk'!M10</f>
        <v>Katarina Holm (W/C)</v>
      </c>
      <c r="E7" s="206" t="s">
        <v>314</v>
      </c>
      <c r="F7" s="130" t="str">
        <f t="shared" si="0"/>
        <v>Rune Klitgaard</v>
      </c>
      <c r="G7" s="129"/>
      <c r="H7" s="130" t="str">
        <f t="shared" si="1"/>
        <v>Katarina Holm (W/C)</v>
      </c>
      <c r="I7" s="119">
        <f>LEN(E7)</f>
        <v>14</v>
      </c>
      <c r="J7" s="119">
        <f>FIND("/",$E7)</f>
        <v>3</v>
      </c>
      <c r="K7" s="119">
        <f>FIND("/",$E7,($J7+1))</f>
        <v>8</v>
      </c>
      <c r="L7" s="119">
        <f>FIND("/",$E7,($K7+1))</f>
        <v>13</v>
      </c>
      <c r="M7" s="119" t="e">
        <f>FIND("/",$E7,($L7+1))</f>
        <v>#VALUE!</v>
      </c>
      <c r="N7" s="119" t="e">
        <f>FIND("/",$E7,($M7+1))</f>
        <v>#VALUE!</v>
      </c>
      <c r="O7" s="119">
        <f>FIND(" ",$E7)</f>
        <v>5</v>
      </c>
      <c r="P7" s="119">
        <f t="shared" si="2"/>
        <v>10</v>
      </c>
      <c r="Q7" s="119" t="e">
        <f t="shared" si="2"/>
        <v>#VALUE!</v>
      </c>
      <c r="R7" s="119" t="e">
        <f t="shared" si="2"/>
        <v>#VALUE!</v>
      </c>
      <c r="S7" s="119">
        <f>COUNT(J7:N7)</f>
        <v>3</v>
      </c>
      <c r="T7" s="119" t="str">
        <f>MID($E7,1,J7-1)</f>
        <v>11</v>
      </c>
      <c r="U7" s="119" t="str">
        <f>MID($E7,J7+1,2)</f>
        <v>4 </v>
      </c>
      <c r="V7" s="119">
        <f>IF(VALUE(T7)=VALUE(U7),-99,IF(VALUE(T7)&gt;VALUE(U7),1,5))</f>
        <v>1</v>
      </c>
      <c r="W7" s="120"/>
      <c r="X7" s="119" t="str">
        <f>MID($E7,O7+1,K7-O7-1)</f>
        <v>11</v>
      </c>
      <c r="Y7" s="119" t="str">
        <f>MID($E7,K7+1,2)</f>
        <v>7 </v>
      </c>
      <c r="Z7" s="119">
        <f>IF(VALUE(X7)&gt;VALUE(Y7),1,5)</f>
        <v>1</v>
      </c>
      <c r="AA7" s="120"/>
      <c r="AB7" s="119" t="str">
        <f>MID($E7,P7+1,L7-P7-1)</f>
        <v>11</v>
      </c>
      <c r="AC7" s="119" t="str">
        <f>MID($E7,L7+1,2)</f>
        <v>8</v>
      </c>
      <c r="AD7" s="119">
        <f>IF(VALUE(AB7)&gt;VALUE(AC7),1,5)</f>
        <v>1</v>
      </c>
      <c r="AF7" s="119">
        <f>IF(S7=3,"",MID($E7,Q7+1,M7-Q7-1))</f>
      </c>
      <c r="AG7" s="119">
        <f>IF(S7=3,"",MID($E7,M7+1,2))</f>
      </c>
      <c r="AH7" s="119">
        <f>IF(AF7="","",IF(VALUE(AF7)&gt;VALUE(AG7),1,5))</f>
      </c>
      <c r="AJ7" s="119">
        <f>IF(S7&lt;5,"",MID($E7,R7+1,N7-R7-1))</f>
      </c>
      <c r="AK7" s="119">
        <f>IF(S7&lt;5,"",MID($E7,N7+1,2))</f>
      </c>
      <c r="AL7" s="119">
        <f>IF(AJ7="","",IF(VALUE(AJ7)&gt;VALUE(AK7),1,5))</f>
      </c>
      <c r="AN7" s="119">
        <f>SUM(V7,Z7,AD7,AH7,AL7)</f>
        <v>3</v>
      </c>
      <c r="AP7" s="120">
        <f>IF(AN7&lt;1,0,IF(AN7&lt;14,1,2))</f>
        <v>1</v>
      </c>
    </row>
    <row r="8" spans="1:42" ht="11.25">
      <c r="A8" s="133" t="s">
        <v>64</v>
      </c>
      <c r="B8" s="130" t="str">
        <f>'HE-Ræk'!M11</f>
        <v>Mikael Rom</v>
      </c>
      <c r="C8" s="130" t="s">
        <v>20</v>
      </c>
      <c r="D8" s="130" t="str">
        <f>'HE-Ræk'!M12</f>
        <v>Christian N. Brevadt</v>
      </c>
      <c r="E8" s="206" t="s">
        <v>313</v>
      </c>
      <c r="F8" s="130" t="str">
        <f t="shared" si="0"/>
        <v>Christian N. Brevadt</v>
      </c>
      <c r="G8" s="129"/>
      <c r="H8" s="130" t="str">
        <f t="shared" si="1"/>
        <v>Mikael Rom</v>
      </c>
      <c r="I8" s="119">
        <f aca="true" t="shared" si="3" ref="I8:I16">LEN(E8)</f>
        <v>14</v>
      </c>
      <c r="J8" s="119">
        <f aca="true" t="shared" si="4" ref="J8:J16">FIND("/",$E8)</f>
        <v>2</v>
      </c>
      <c r="K8" s="119">
        <f aca="true" t="shared" si="5" ref="K8:K16">FIND("/",$E8,($J8+1))</f>
        <v>7</v>
      </c>
      <c r="L8" s="119">
        <f aca="true" t="shared" si="6" ref="L8:L16">FIND("/",$E8,($K8+1))</f>
        <v>12</v>
      </c>
      <c r="M8" s="119" t="e">
        <f aca="true" t="shared" si="7" ref="M8:M16">FIND("/",$E8,($L8+1))</f>
        <v>#VALUE!</v>
      </c>
      <c r="N8" s="119" t="e">
        <f aca="true" t="shared" si="8" ref="N8:N16">FIND("/",$E8,($M8+1))</f>
        <v>#VALUE!</v>
      </c>
      <c r="O8" s="119">
        <f aca="true" t="shared" si="9" ref="O8:O16">FIND(" ",$E8)</f>
        <v>5</v>
      </c>
      <c r="P8" s="119">
        <f aca="true" t="shared" si="10" ref="P8:R16">FIND(" ",$E8,O8+1)</f>
        <v>10</v>
      </c>
      <c r="Q8" s="119" t="e">
        <f t="shared" si="10"/>
        <v>#VALUE!</v>
      </c>
      <c r="R8" s="119" t="e">
        <f t="shared" si="10"/>
        <v>#VALUE!</v>
      </c>
      <c r="S8" s="119">
        <f aca="true" t="shared" si="11" ref="S8:S16">COUNT(J8:N8)</f>
        <v>3</v>
      </c>
      <c r="T8" s="119" t="str">
        <f aca="true" t="shared" si="12" ref="T8:T16">MID($E8,1,J8-1)</f>
        <v>8</v>
      </c>
      <c r="U8" s="119" t="str">
        <f aca="true" t="shared" si="13" ref="U8:U16">MID($E8,J8+1,2)</f>
        <v>11</v>
      </c>
      <c r="V8" s="119">
        <f aca="true" t="shared" si="14" ref="V8:V16">IF(VALUE(T8)=VALUE(U8),-99,IF(VALUE(T8)&gt;VALUE(U8),1,5))</f>
        <v>5</v>
      </c>
      <c r="W8" s="120"/>
      <c r="X8" s="119" t="str">
        <f aca="true" t="shared" si="15" ref="X8:X16">MID($E8,O8+1,K8-O8-1)</f>
        <v>5</v>
      </c>
      <c r="Y8" s="119" t="str">
        <f aca="true" t="shared" si="16" ref="Y8:Y16">MID($E8,K8+1,2)</f>
        <v>11</v>
      </c>
      <c r="Z8" s="119">
        <f aca="true" t="shared" si="17" ref="Z8:Z16">IF(VALUE(X8)&gt;VALUE(Y8),1,5)</f>
        <v>5</v>
      </c>
      <c r="AA8" s="120"/>
      <c r="AB8" s="119" t="str">
        <f aca="true" t="shared" si="18" ref="AB8:AB16">MID($E8,P8+1,L8-P8-1)</f>
        <v>8</v>
      </c>
      <c r="AC8" s="119" t="str">
        <f aca="true" t="shared" si="19" ref="AC8:AC16">MID($E8,L8+1,2)</f>
        <v>11</v>
      </c>
      <c r="AD8" s="119">
        <f aca="true" t="shared" si="20" ref="AD8:AD16">IF(VALUE(AB8)&gt;VALUE(AC8),1,5)</f>
        <v>5</v>
      </c>
      <c r="AF8" s="119">
        <f aca="true" t="shared" si="21" ref="AF8:AF16">IF(S8=3,"",MID($E8,Q8+1,M8-Q8-1))</f>
      </c>
      <c r="AG8" s="119">
        <f aca="true" t="shared" si="22" ref="AG8:AG16">IF(S8=3,"",MID($E8,M8+1,2))</f>
      </c>
      <c r="AH8" s="119">
        <f aca="true" t="shared" si="23" ref="AH8:AH16">IF(AF8="","",IF(VALUE(AF8)&gt;VALUE(AG8),1,5))</f>
      </c>
      <c r="AJ8" s="119">
        <f aca="true" t="shared" si="24" ref="AJ8:AJ16">IF(S8&lt;5,"",MID($E8,R8+1,N8-R8-1))</f>
      </c>
      <c r="AK8" s="119">
        <f aca="true" t="shared" si="25" ref="AK8:AK16">IF(S8&lt;5,"",MID($E8,N8+1,2))</f>
      </c>
      <c r="AL8" s="119">
        <f aca="true" t="shared" si="26" ref="AL8:AL16">IF(AJ8="","",IF(VALUE(AJ8)&gt;VALUE(AK8),1,5))</f>
      </c>
      <c r="AN8" s="119">
        <f aca="true" t="shared" si="27" ref="AN8:AN16">SUM(V8,Z8,AD8,AH8,AL8)</f>
        <v>15</v>
      </c>
      <c r="AP8" s="120">
        <f aca="true" t="shared" si="28" ref="AP8:AP16">IF(AN8&lt;1,0,IF(AN8&lt;14,1,2))</f>
        <v>2</v>
      </c>
    </row>
    <row r="9" spans="1:42" ht="11.25">
      <c r="A9" s="133" t="s">
        <v>65</v>
      </c>
      <c r="B9" s="130" t="str">
        <f>REPT(F5,1)</f>
        <v>Poul Crone</v>
      </c>
      <c r="C9" s="130" t="s">
        <v>20</v>
      </c>
      <c r="D9" s="130" t="str">
        <f>REPT(F6,1)</f>
        <v>Kristian Ballisager</v>
      </c>
      <c r="E9" s="82" t="s">
        <v>326</v>
      </c>
      <c r="F9" s="130" t="str">
        <f t="shared" si="0"/>
        <v>Poul Crone</v>
      </c>
      <c r="G9" s="129"/>
      <c r="H9" s="130" t="str">
        <f t="shared" si="1"/>
        <v>Kristian Ballisager</v>
      </c>
      <c r="I9" s="119">
        <f t="shared" si="3"/>
        <v>20</v>
      </c>
      <c r="J9" s="119">
        <f t="shared" si="4"/>
        <v>3</v>
      </c>
      <c r="K9" s="119">
        <f t="shared" si="5"/>
        <v>7</v>
      </c>
      <c r="L9" s="119">
        <f t="shared" si="6"/>
        <v>13</v>
      </c>
      <c r="M9" s="119">
        <f t="shared" si="7"/>
        <v>19</v>
      </c>
      <c r="N9" s="119" t="e">
        <f t="shared" si="8"/>
        <v>#VALUE!</v>
      </c>
      <c r="O9" s="119">
        <f t="shared" si="9"/>
        <v>5</v>
      </c>
      <c r="P9" s="119">
        <f t="shared" si="10"/>
        <v>10</v>
      </c>
      <c r="Q9" s="119">
        <f t="shared" si="10"/>
        <v>16</v>
      </c>
      <c r="R9" s="119" t="e">
        <f t="shared" si="10"/>
        <v>#VALUE!</v>
      </c>
      <c r="S9" s="119">
        <f t="shared" si="11"/>
        <v>4</v>
      </c>
      <c r="T9" s="119" t="str">
        <f t="shared" si="12"/>
        <v>11</v>
      </c>
      <c r="U9" s="119" t="str">
        <f t="shared" si="13"/>
        <v>4 </v>
      </c>
      <c r="V9" s="119">
        <f t="shared" si="14"/>
        <v>1</v>
      </c>
      <c r="W9" s="120"/>
      <c r="X9" s="119" t="str">
        <f t="shared" si="15"/>
        <v>7</v>
      </c>
      <c r="Y9" s="119" t="str">
        <f t="shared" si="16"/>
        <v>11</v>
      </c>
      <c r="Z9" s="119">
        <f t="shared" si="17"/>
        <v>5</v>
      </c>
      <c r="AA9" s="120"/>
      <c r="AB9" s="119" t="str">
        <f t="shared" si="18"/>
        <v>12</v>
      </c>
      <c r="AC9" s="119" t="str">
        <f t="shared" si="19"/>
        <v>10</v>
      </c>
      <c r="AD9" s="119">
        <f t="shared" si="20"/>
        <v>1</v>
      </c>
      <c r="AF9" s="119" t="str">
        <f t="shared" si="21"/>
        <v>11</v>
      </c>
      <c r="AG9" s="119" t="str">
        <f t="shared" si="22"/>
        <v>9</v>
      </c>
      <c r="AH9" s="119">
        <f t="shared" si="23"/>
        <v>1</v>
      </c>
      <c r="AJ9" s="119">
        <f t="shared" si="24"/>
      </c>
      <c r="AK9" s="119">
        <f t="shared" si="25"/>
      </c>
      <c r="AL9" s="119">
        <f t="shared" si="26"/>
      </c>
      <c r="AN9" s="119">
        <f t="shared" si="27"/>
        <v>8</v>
      </c>
      <c r="AP9" s="120">
        <f t="shared" si="28"/>
        <v>1</v>
      </c>
    </row>
    <row r="10" spans="1:42" ht="11.25">
      <c r="A10" s="133" t="s">
        <v>66</v>
      </c>
      <c r="B10" s="130" t="str">
        <f>REPT(F7,1)</f>
        <v>Rune Klitgaard</v>
      </c>
      <c r="C10" s="130" t="s">
        <v>20</v>
      </c>
      <c r="D10" s="130" t="str">
        <f>REPT(F8,1)</f>
        <v>Christian N. Brevadt</v>
      </c>
      <c r="E10" s="82" t="s">
        <v>331</v>
      </c>
      <c r="F10" s="130" t="str">
        <f t="shared" si="0"/>
        <v>Christian N. Brevadt</v>
      </c>
      <c r="G10" s="129"/>
      <c r="H10" s="130" t="str">
        <f t="shared" si="1"/>
        <v>Rune Klitgaard</v>
      </c>
      <c r="I10" s="119">
        <f t="shared" si="3"/>
        <v>19</v>
      </c>
      <c r="J10" s="119">
        <f t="shared" si="4"/>
        <v>3</v>
      </c>
      <c r="K10" s="119">
        <f t="shared" si="5"/>
        <v>7</v>
      </c>
      <c r="L10" s="119">
        <f t="shared" si="6"/>
        <v>12</v>
      </c>
      <c r="M10" s="119">
        <f t="shared" si="7"/>
        <v>17</v>
      </c>
      <c r="N10" s="119" t="e">
        <f t="shared" si="8"/>
        <v>#VALUE!</v>
      </c>
      <c r="O10" s="119">
        <f t="shared" si="9"/>
        <v>5</v>
      </c>
      <c r="P10" s="119">
        <f t="shared" si="10"/>
        <v>10</v>
      </c>
      <c r="Q10" s="119">
        <f t="shared" si="10"/>
        <v>15</v>
      </c>
      <c r="R10" s="119" t="e">
        <f t="shared" si="10"/>
        <v>#VALUE!</v>
      </c>
      <c r="S10" s="119">
        <f t="shared" si="11"/>
        <v>4</v>
      </c>
      <c r="T10" s="119" t="str">
        <f t="shared" si="12"/>
        <v>11</v>
      </c>
      <c r="U10" s="119" t="str">
        <f t="shared" si="13"/>
        <v>7 </v>
      </c>
      <c r="V10" s="119">
        <f t="shared" si="14"/>
        <v>1</v>
      </c>
      <c r="W10" s="120"/>
      <c r="X10" s="119" t="str">
        <f t="shared" si="15"/>
        <v>9</v>
      </c>
      <c r="Y10" s="119" t="str">
        <f t="shared" si="16"/>
        <v>11</v>
      </c>
      <c r="Z10" s="119">
        <f t="shared" si="17"/>
        <v>5</v>
      </c>
      <c r="AA10" s="120"/>
      <c r="AB10" s="119" t="str">
        <f t="shared" si="18"/>
        <v>5</v>
      </c>
      <c r="AC10" s="119" t="str">
        <f t="shared" si="19"/>
        <v>11</v>
      </c>
      <c r="AD10" s="119">
        <f t="shared" si="20"/>
        <v>5</v>
      </c>
      <c r="AF10" s="119" t="str">
        <f t="shared" si="21"/>
        <v>3</v>
      </c>
      <c r="AG10" s="119" t="str">
        <f t="shared" si="22"/>
        <v>11</v>
      </c>
      <c r="AH10" s="119">
        <f t="shared" si="23"/>
        <v>5</v>
      </c>
      <c r="AJ10" s="119">
        <f t="shared" si="24"/>
      </c>
      <c r="AK10" s="119">
        <f t="shared" si="25"/>
      </c>
      <c r="AL10" s="119">
        <f t="shared" si="26"/>
      </c>
      <c r="AN10" s="119">
        <f t="shared" si="27"/>
        <v>16</v>
      </c>
      <c r="AP10" s="120">
        <f t="shared" si="28"/>
        <v>2</v>
      </c>
    </row>
    <row r="11" spans="1:42" ht="11.25">
      <c r="A11" s="133" t="s">
        <v>67</v>
      </c>
      <c r="B11" s="130" t="str">
        <f>REPT(F9,1)</f>
        <v>Poul Crone</v>
      </c>
      <c r="C11" s="130" t="s">
        <v>20</v>
      </c>
      <c r="D11" s="130" t="str">
        <f>REPT(F10,1)</f>
        <v>Christian N. Brevadt</v>
      </c>
      <c r="E11" s="82" t="s">
        <v>360</v>
      </c>
      <c r="F11" s="130" t="str">
        <f t="shared" si="0"/>
        <v>Poul Crone</v>
      </c>
      <c r="G11" s="129"/>
      <c r="H11" s="130" t="str">
        <f t="shared" si="1"/>
        <v>Christian N. Brevadt</v>
      </c>
      <c r="I11" s="119">
        <f t="shared" si="3"/>
        <v>15</v>
      </c>
      <c r="J11" s="119">
        <f t="shared" si="4"/>
        <v>3</v>
      </c>
      <c r="K11" s="119">
        <f t="shared" si="5"/>
        <v>8</v>
      </c>
      <c r="L11" s="119">
        <f t="shared" si="6"/>
        <v>14</v>
      </c>
      <c r="M11" s="119" t="e">
        <f t="shared" si="7"/>
        <v>#VALUE!</v>
      </c>
      <c r="N11" s="119" t="e">
        <f t="shared" si="8"/>
        <v>#VALUE!</v>
      </c>
      <c r="O11" s="119">
        <f t="shared" si="9"/>
        <v>5</v>
      </c>
      <c r="P11" s="119">
        <f t="shared" si="10"/>
        <v>11</v>
      </c>
      <c r="Q11" s="119" t="e">
        <f t="shared" si="10"/>
        <v>#VALUE!</v>
      </c>
      <c r="R11" s="119" t="e">
        <f t="shared" si="10"/>
        <v>#VALUE!</v>
      </c>
      <c r="S11" s="119">
        <f t="shared" si="11"/>
        <v>3</v>
      </c>
      <c r="T11" s="119" t="str">
        <f t="shared" si="12"/>
        <v>11</v>
      </c>
      <c r="U11" s="119" t="str">
        <f t="shared" si="13"/>
        <v>3 </v>
      </c>
      <c r="V11" s="119">
        <f t="shared" si="14"/>
        <v>1</v>
      </c>
      <c r="W11" s="120"/>
      <c r="X11" s="119" t="str">
        <f t="shared" si="15"/>
        <v>12</v>
      </c>
      <c r="Y11" s="119" t="str">
        <f t="shared" si="16"/>
        <v>10</v>
      </c>
      <c r="Z11" s="119">
        <f t="shared" si="17"/>
        <v>1</v>
      </c>
      <c r="AA11" s="120"/>
      <c r="AB11" s="119" t="str">
        <f t="shared" si="18"/>
        <v>11</v>
      </c>
      <c r="AC11" s="119" t="str">
        <f t="shared" si="19"/>
        <v>6</v>
      </c>
      <c r="AD11" s="119">
        <f t="shared" si="20"/>
        <v>1</v>
      </c>
      <c r="AF11" s="119">
        <f t="shared" si="21"/>
      </c>
      <c r="AG11" s="119">
        <f t="shared" si="22"/>
      </c>
      <c r="AH11" s="119">
        <f t="shared" si="23"/>
      </c>
      <c r="AJ11" s="119">
        <f t="shared" si="24"/>
      </c>
      <c r="AK11" s="119">
        <f t="shared" si="25"/>
      </c>
      <c r="AL11" s="119">
        <f t="shared" si="26"/>
      </c>
      <c r="AN11" s="119">
        <f t="shared" si="27"/>
        <v>3</v>
      </c>
      <c r="AP11" s="120">
        <f t="shared" si="28"/>
        <v>1</v>
      </c>
    </row>
    <row r="12" spans="1:42" ht="11.25">
      <c r="A12" s="133" t="s">
        <v>68</v>
      </c>
      <c r="B12" s="130" t="str">
        <f>REPT(H9,1)</f>
        <v>Kristian Ballisager</v>
      </c>
      <c r="C12" s="130" t="s">
        <v>20</v>
      </c>
      <c r="D12" s="130" t="str">
        <f>REPT(H10,1)</f>
        <v>Rune Klitgaard</v>
      </c>
      <c r="E12" s="82" t="s">
        <v>355</v>
      </c>
      <c r="F12" s="130" t="str">
        <f t="shared" si="0"/>
        <v>Rune Klitgaard</v>
      </c>
      <c r="G12" s="129"/>
      <c r="H12" s="130" t="str">
        <f t="shared" si="1"/>
        <v>Kristian Ballisager</v>
      </c>
      <c r="I12" s="119">
        <f t="shared" si="3"/>
        <v>25</v>
      </c>
      <c r="J12" s="119">
        <f t="shared" si="4"/>
        <v>2</v>
      </c>
      <c r="K12" s="119">
        <f t="shared" si="5"/>
        <v>8</v>
      </c>
      <c r="L12" s="119">
        <f t="shared" si="6"/>
        <v>13</v>
      </c>
      <c r="M12" s="119">
        <f t="shared" si="7"/>
        <v>19</v>
      </c>
      <c r="N12" s="119">
        <f t="shared" si="8"/>
        <v>23</v>
      </c>
      <c r="O12" s="119">
        <f t="shared" si="9"/>
        <v>5</v>
      </c>
      <c r="P12" s="119">
        <f t="shared" si="10"/>
        <v>11</v>
      </c>
      <c r="Q12" s="119">
        <f t="shared" si="10"/>
        <v>16</v>
      </c>
      <c r="R12" s="119">
        <f t="shared" si="10"/>
        <v>21</v>
      </c>
      <c r="S12" s="119">
        <f t="shared" si="11"/>
        <v>5</v>
      </c>
      <c r="T12" s="119" t="str">
        <f t="shared" si="12"/>
        <v>5</v>
      </c>
      <c r="U12" s="119" t="str">
        <f t="shared" si="13"/>
        <v>11</v>
      </c>
      <c r="V12" s="119">
        <f t="shared" si="14"/>
        <v>5</v>
      </c>
      <c r="W12" s="120"/>
      <c r="X12" s="119" t="str">
        <f t="shared" si="15"/>
        <v>13</v>
      </c>
      <c r="Y12" s="119" t="str">
        <f t="shared" si="16"/>
        <v>11</v>
      </c>
      <c r="Z12" s="119">
        <f t="shared" si="17"/>
        <v>1</v>
      </c>
      <c r="AA12" s="120"/>
      <c r="AB12" s="119" t="str">
        <f t="shared" si="18"/>
        <v>9</v>
      </c>
      <c r="AC12" s="119" t="str">
        <f t="shared" si="19"/>
        <v>11</v>
      </c>
      <c r="AD12" s="119">
        <f t="shared" si="20"/>
        <v>5</v>
      </c>
      <c r="AF12" s="119" t="str">
        <f t="shared" si="21"/>
        <v>11</v>
      </c>
      <c r="AG12" s="119" t="str">
        <f t="shared" si="22"/>
        <v>6 </v>
      </c>
      <c r="AH12" s="119">
        <f t="shared" si="23"/>
        <v>1</v>
      </c>
      <c r="AJ12" s="119" t="str">
        <f t="shared" si="24"/>
        <v>6</v>
      </c>
      <c r="AK12" s="119" t="str">
        <f t="shared" si="25"/>
        <v>11</v>
      </c>
      <c r="AL12" s="119">
        <f t="shared" si="26"/>
        <v>5</v>
      </c>
      <c r="AN12" s="119">
        <f t="shared" si="27"/>
        <v>17</v>
      </c>
      <c r="AP12" s="120">
        <f t="shared" si="28"/>
        <v>2</v>
      </c>
    </row>
    <row r="13" spans="1:42" ht="11.25">
      <c r="A13" s="133" t="s">
        <v>69</v>
      </c>
      <c r="B13" s="130" t="str">
        <f>REPT(H5,1)</f>
        <v>Jørn Karlsen</v>
      </c>
      <c r="C13" s="130" t="s">
        <v>20</v>
      </c>
      <c r="D13" s="130" t="str">
        <f>REPT(H6,1)</f>
        <v>Thomas Christensen</v>
      </c>
      <c r="E13" s="82" t="s">
        <v>332</v>
      </c>
      <c r="F13" s="130" t="str">
        <f t="shared" si="0"/>
        <v>Thomas Christensen</v>
      </c>
      <c r="G13" s="129"/>
      <c r="H13" s="130" t="str">
        <f t="shared" si="1"/>
        <v>Jørn Karlsen</v>
      </c>
      <c r="I13" s="119">
        <f t="shared" si="3"/>
        <v>25</v>
      </c>
      <c r="J13" s="119">
        <f t="shared" si="4"/>
        <v>3</v>
      </c>
      <c r="K13" s="119">
        <f t="shared" si="5"/>
        <v>9</v>
      </c>
      <c r="L13" s="119">
        <f t="shared" si="6"/>
        <v>13</v>
      </c>
      <c r="M13" s="119">
        <f t="shared" si="7"/>
        <v>18</v>
      </c>
      <c r="N13" s="119">
        <f t="shared" si="8"/>
        <v>23</v>
      </c>
      <c r="O13" s="119">
        <f t="shared" si="9"/>
        <v>6</v>
      </c>
      <c r="P13" s="119">
        <f t="shared" si="10"/>
        <v>11</v>
      </c>
      <c r="Q13" s="119">
        <f t="shared" si="10"/>
        <v>16</v>
      </c>
      <c r="R13" s="119">
        <f t="shared" si="10"/>
        <v>21</v>
      </c>
      <c r="S13" s="119">
        <f t="shared" si="11"/>
        <v>5</v>
      </c>
      <c r="T13" s="119" t="str">
        <f t="shared" si="12"/>
        <v>12</v>
      </c>
      <c r="U13" s="119" t="str">
        <f t="shared" si="13"/>
        <v>10</v>
      </c>
      <c r="V13" s="119">
        <f t="shared" si="14"/>
        <v>1</v>
      </c>
      <c r="W13" s="120"/>
      <c r="X13" s="119" t="str">
        <f t="shared" si="15"/>
        <v>11</v>
      </c>
      <c r="Y13" s="119" t="str">
        <f t="shared" si="16"/>
        <v>4 </v>
      </c>
      <c r="Z13" s="119">
        <f t="shared" si="17"/>
        <v>1</v>
      </c>
      <c r="AA13" s="120"/>
      <c r="AB13" s="119" t="str">
        <f t="shared" si="18"/>
        <v>4</v>
      </c>
      <c r="AC13" s="119" t="str">
        <f t="shared" si="19"/>
        <v>11</v>
      </c>
      <c r="AD13" s="119">
        <f t="shared" si="20"/>
        <v>5</v>
      </c>
      <c r="AF13" s="119" t="str">
        <f t="shared" si="21"/>
        <v>7</v>
      </c>
      <c r="AG13" s="119" t="str">
        <f t="shared" si="22"/>
        <v>11</v>
      </c>
      <c r="AH13" s="119">
        <f t="shared" si="23"/>
        <v>5</v>
      </c>
      <c r="AJ13" s="119" t="str">
        <f t="shared" si="24"/>
        <v>3</v>
      </c>
      <c r="AK13" s="119" t="str">
        <f t="shared" si="25"/>
        <v>11</v>
      </c>
      <c r="AL13" s="119">
        <f t="shared" si="26"/>
        <v>5</v>
      </c>
      <c r="AN13" s="119">
        <f t="shared" si="27"/>
        <v>17</v>
      </c>
      <c r="AP13" s="120">
        <f t="shared" si="28"/>
        <v>2</v>
      </c>
    </row>
    <row r="14" spans="1:42" ht="11.25">
      <c r="A14" s="133" t="s">
        <v>70</v>
      </c>
      <c r="B14" s="130" t="str">
        <f>REPT(H7,1)</f>
        <v>Katarina Holm (W/C)</v>
      </c>
      <c r="C14" s="130" t="s">
        <v>20</v>
      </c>
      <c r="D14" s="130" t="str">
        <f>REPT(H8,1)</f>
        <v>Mikael Rom</v>
      </c>
      <c r="E14" s="82" t="s">
        <v>330</v>
      </c>
      <c r="F14" s="130" t="str">
        <f t="shared" si="0"/>
        <v>Mikael Rom</v>
      </c>
      <c r="G14" s="129"/>
      <c r="H14" s="130" t="str">
        <f t="shared" si="1"/>
        <v>Katarina Holm (W/C)</v>
      </c>
      <c r="I14" s="119">
        <f t="shared" si="3"/>
        <v>25</v>
      </c>
      <c r="J14" s="119">
        <f t="shared" si="4"/>
        <v>3</v>
      </c>
      <c r="K14" s="119">
        <f t="shared" si="5"/>
        <v>7</v>
      </c>
      <c r="L14" s="119">
        <f t="shared" si="6"/>
        <v>13</v>
      </c>
      <c r="M14" s="119">
        <f t="shared" si="7"/>
        <v>19</v>
      </c>
      <c r="N14" s="119">
        <f t="shared" si="8"/>
        <v>23</v>
      </c>
      <c r="O14" s="119">
        <f t="shared" si="9"/>
        <v>5</v>
      </c>
      <c r="P14" s="119">
        <f t="shared" si="10"/>
        <v>10</v>
      </c>
      <c r="Q14" s="119">
        <f t="shared" si="10"/>
        <v>16</v>
      </c>
      <c r="R14" s="119">
        <f t="shared" si="10"/>
        <v>21</v>
      </c>
      <c r="S14" s="119">
        <f t="shared" si="11"/>
        <v>5</v>
      </c>
      <c r="T14" s="119" t="str">
        <f t="shared" si="12"/>
        <v>11</v>
      </c>
      <c r="U14" s="119" t="str">
        <f t="shared" si="13"/>
        <v>6 </v>
      </c>
      <c r="V14" s="119">
        <f t="shared" si="14"/>
        <v>1</v>
      </c>
      <c r="W14" s="120"/>
      <c r="X14" s="119" t="str">
        <f t="shared" si="15"/>
        <v>4</v>
      </c>
      <c r="Y14" s="119" t="str">
        <f t="shared" si="16"/>
        <v>11</v>
      </c>
      <c r="Z14" s="119">
        <f t="shared" si="17"/>
        <v>5</v>
      </c>
      <c r="AA14" s="120"/>
      <c r="AB14" s="119" t="str">
        <f t="shared" si="18"/>
        <v>10</v>
      </c>
      <c r="AC14" s="119" t="str">
        <f t="shared" si="19"/>
        <v>12</v>
      </c>
      <c r="AD14" s="119">
        <f t="shared" si="20"/>
        <v>5</v>
      </c>
      <c r="AF14" s="119" t="str">
        <f t="shared" si="21"/>
        <v>11</v>
      </c>
      <c r="AG14" s="119" t="str">
        <f t="shared" si="22"/>
        <v>4 </v>
      </c>
      <c r="AH14" s="119">
        <f t="shared" si="23"/>
        <v>1</v>
      </c>
      <c r="AJ14" s="119" t="str">
        <f t="shared" si="24"/>
        <v>8</v>
      </c>
      <c r="AK14" s="119" t="str">
        <f t="shared" si="25"/>
        <v>11</v>
      </c>
      <c r="AL14" s="119">
        <f t="shared" si="26"/>
        <v>5</v>
      </c>
      <c r="AN14" s="119">
        <f t="shared" si="27"/>
        <v>17</v>
      </c>
      <c r="AP14" s="120">
        <f t="shared" si="28"/>
        <v>2</v>
      </c>
    </row>
    <row r="15" spans="1:42" ht="11.25">
      <c r="A15" s="133" t="s">
        <v>71</v>
      </c>
      <c r="B15" s="130" t="str">
        <f>REPT(F13,1)</f>
        <v>Thomas Christensen</v>
      </c>
      <c r="C15" s="130" t="s">
        <v>20</v>
      </c>
      <c r="D15" s="130" t="str">
        <f>REPT(F14,1)</f>
        <v>Mikael Rom</v>
      </c>
      <c r="E15" s="82" t="s">
        <v>337</v>
      </c>
      <c r="F15" s="130" t="str">
        <f t="shared" si="0"/>
        <v>Thomas Christensen</v>
      </c>
      <c r="G15" s="129"/>
      <c r="H15" s="130" t="str">
        <f t="shared" si="1"/>
        <v>Mikael Rom</v>
      </c>
      <c r="I15" s="119">
        <f t="shared" si="3"/>
        <v>19</v>
      </c>
      <c r="J15" s="119">
        <f t="shared" si="4"/>
        <v>3</v>
      </c>
      <c r="K15" s="119">
        <f t="shared" si="5"/>
        <v>7</v>
      </c>
      <c r="L15" s="119">
        <f t="shared" si="6"/>
        <v>13</v>
      </c>
      <c r="M15" s="119">
        <f t="shared" si="7"/>
        <v>18</v>
      </c>
      <c r="N15" s="119" t="e">
        <f t="shared" si="8"/>
        <v>#VALUE!</v>
      </c>
      <c r="O15" s="119">
        <f t="shared" si="9"/>
        <v>5</v>
      </c>
      <c r="P15" s="119">
        <f t="shared" si="10"/>
        <v>10</v>
      </c>
      <c r="Q15" s="119">
        <f t="shared" si="10"/>
        <v>15</v>
      </c>
      <c r="R15" s="119" t="e">
        <f t="shared" si="10"/>
        <v>#VALUE!</v>
      </c>
      <c r="S15" s="119">
        <f t="shared" si="11"/>
        <v>4</v>
      </c>
      <c r="T15" s="119" t="str">
        <f t="shared" si="12"/>
        <v>11</v>
      </c>
      <c r="U15" s="119" t="str">
        <f t="shared" si="13"/>
        <v>7 </v>
      </c>
      <c r="V15" s="119">
        <f t="shared" si="14"/>
        <v>1</v>
      </c>
      <c r="W15" s="120"/>
      <c r="X15" s="119" t="str">
        <f t="shared" si="15"/>
        <v>5</v>
      </c>
      <c r="Y15" s="119" t="str">
        <f t="shared" si="16"/>
        <v>11</v>
      </c>
      <c r="Z15" s="119">
        <f t="shared" si="17"/>
        <v>5</v>
      </c>
      <c r="AA15" s="120"/>
      <c r="AB15" s="119" t="str">
        <f t="shared" si="18"/>
        <v>11</v>
      </c>
      <c r="AC15" s="119" t="str">
        <f t="shared" si="19"/>
        <v>9 </v>
      </c>
      <c r="AD15" s="119">
        <f t="shared" si="20"/>
        <v>1</v>
      </c>
      <c r="AF15" s="119" t="str">
        <f t="shared" si="21"/>
        <v>11</v>
      </c>
      <c r="AG15" s="119" t="str">
        <f t="shared" si="22"/>
        <v>3</v>
      </c>
      <c r="AH15" s="119">
        <f t="shared" si="23"/>
        <v>1</v>
      </c>
      <c r="AJ15" s="119">
        <f t="shared" si="24"/>
      </c>
      <c r="AK15" s="119">
        <f t="shared" si="25"/>
      </c>
      <c r="AL15" s="119">
        <f t="shared" si="26"/>
      </c>
      <c r="AN15" s="119">
        <f t="shared" si="27"/>
        <v>8</v>
      </c>
      <c r="AP15" s="120">
        <f t="shared" si="28"/>
        <v>1</v>
      </c>
    </row>
    <row r="16" spans="1:42" ht="11.25">
      <c r="A16" s="133" t="s">
        <v>72</v>
      </c>
      <c r="B16" s="130" t="str">
        <f>REPT(H13,1)</f>
        <v>Jørn Karlsen</v>
      </c>
      <c r="C16" s="130" t="s">
        <v>20</v>
      </c>
      <c r="D16" s="130" t="str">
        <f>REPT(H14,1)</f>
        <v>Katarina Holm (W/C)</v>
      </c>
      <c r="E16" s="82" t="s">
        <v>343</v>
      </c>
      <c r="F16" s="130" t="str">
        <f t="shared" si="0"/>
        <v>Katarina Holm (W/C)</v>
      </c>
      <c r="G16" s="129"/>
      <c r="H16" s="130" t="str">
        <f t="shared" si="1"/>
        <v>Jørn Karlsen</v>
      </c>
      <c r="I16" s="119">
        <f t="shared" si="3"/>
        <v>26</v>
      </c>
      <c r="J16" s="119">
        <f t="shared" si="4"/>
        <v>3</v>
      </c>
      <c r="K16" s="119">
        <f t="shared" si="5"/>
        <v>8</v>
      </c>
      <c r="L16" s="119">
        <f t="shared" si="6"/>
        <v>13</v>
      </c>
      <c r="M16" s="119">
        <f t="shared" si="7"/>
        <v>19</v>
      </c>
      <c r="N16" s="119">
        <f t="shared" si="8"/>
        <v>24</v>
      </c>
      <c r="O16" s="119">
        <f t="shared" si="9"/>
        <v>5</v>
      </c>
      <c r="P16" s="119">
        <f t="shared" si="10"/>
        <v>11</v>
      </c>
      <c r="Q16" s="119">
        <f t="shared" si="10"/>
        <v>16</v>
      </c>
      <c r="R16" s="119">
        <f t="shared" si="10"/>
        <v>21</v>
      </c>
      <c r="S16" s="119">
        <f t="shared" si="11"/>
        <v>5</v>
      </c>
      <c r="T16" s="119" t="str">
        <f t="shared" si="12"/>
        <v>11</v>
      </c>
      <c r="U16" s="119" t="str">
        <f t="shared" si="13"/>
        <v>5 </v>
      </c>
      <c r="V16" s="119">
        <f t="shared" si="14"/>
        <v>1</v>
      </c>
      <c r="W16" s="120"/>
      <c r="X16" s="119" t="str">
        <f t="shared" si="15"/>
        <v>10</v>
      </c>
      <c r="Y16" s="119" t="str">
        <f t="shared" si="16"/>
        <v>12</v>
      </c>
      <c r="Z16" s="119">
        <f t="shared" si="17"/>
        <v>5</v>
      </c>
      <c r="AA16" s="120"/>
      <c r="AB16" s="119" t="str">
        <f t="shared" si="18"/>
        <v>8</v>
      </c>
      <c r="AC16" s="119" t="str">
        <f t="shared" si="19"/>
        <v>11</v>
      </c>
      <c r="AD16" s="119">
        <f t="shared" si="20"/>
        <v>5</v>
      </c>
      <c r="AF16" s="119" t="str">
        <f t="shared" si="21"/>
        <v>11</v>
      </c>
      <c r="AG16" s="119" t="str">
        <f t="shared" si="22"/>
        <v>5 </v>
      </c>
      <c r="AH16" s="119">
        <f t="shared" si="23"/>
        <v>1</v>
      </c>
      <c r="AJ16" s="119" t="str">
        <f t="shared" si="24"/>
        <v>12</v>
      </c>
      <c r="AK16" s="119" t="str">
        <f t="shared" si="25"/>
        <v>14</v>
      </c>
      <c r="AL16" s="119">
        <f t="shared" si="26"/>
        <v>5</v>
      </c>
      <c r="AN16" s="119">
        <f t="shared" si="27"/>
        <v>17</v>
      </c>
      <c r="AP16" s="120">
        <f t="shared" si="28"/>
        <v>2</v>
      </c>
    </row>
    <row r="17" spans="1:42" ht="11.25">
      <c r="A17" s="122"/>
      <c r="B17" s="129"/>
      <c r="C17" s="129"/>
      <c r="D17" s="129"/>
      <c r="E17" s="130"/>
      <c r="F17" s="129"/>
      <c r="G17" s="129"/>
      <c r="H17" s="129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19"/>
      <c r="U17" s="119"/>
      <c r="V17" s="119"/>
      <c r="W17" s="120"/>
      <c r="X17" s="119"/>
      <c r="Y17" s="119"/>
      <c r="Z17" s="119"/>
      <c r="AA17" s="120"/>
      <c r="AB17" s="119"/>
      <c r="AC17" s="118"/>
      <c r="AD17" s="118"/>
      <c r="AN17" s="119"/>
      <c r="AP17" s="120"/>
    </row>
    <row r="21" ht="11.25">
      <c r="E21" s="206"/>
    </row>
    <row r="25" spans="1:2" ht="9">
      <c r="A25" s="116">
        <v>1</v>
      </c>
      <c r="B25" s="116" t="str">
        <f>F11</f>
        <v>Poul Crone</v>
      </c>
    </row>
    <row r="26" spans="1:2" ht="9">
      <c r="A26" s="116">
        <v>2</v>
      </c>
      <c r="B26" s="116" t="str">
        <f>H11</f>
        <v>Christian N. Brevadt</v>
      </c>
    </row>
    <row r="27" spans="1:2" ht="9">
      <c r="A27" s="116">
        <v>3</v>
      </c>
      <c r="B27" s="116" t="str">
        <f>F12</f>
        <v>Rune Klitgaard</v>
      </c>
    </row>
    <row r="28" spans="1:2" ht="9">
      <c r="A28" s="116">
        <v>4</v>
      </c>
      <c r="B28" s="116" t="str">
        <f>H12</f>
        <v>Kristian Ballisager</v>
      </c>
    </row>
    <row r="29" spans="1:2" ht="9">
      <c r="A29" s="116">
        <v>5</v>
      </c>
      <c r="B29" s="116" t="str">
        <f>'HE-Res'!F15</f>
        <v>Thomas Christensen</v>
      </c>
    </row>
    <row r="30" spans="1:2" ht="9">
      <c r="A30" s="116">
        <v>6</v>
      </c>
      <c r="B30" s="116" t="str">
        <f>H15</f>
        <v>Mikael Rom</v>
      </c>
    </row>
    <row r="31" spans="1:2" ht="9">
      <c r="A31" s="116">
        <v>7</v>
      </c>
      <c r="B31" s="116" t="str">
        <f>F16</f>
        <v>Katarina Holm (W/C)</v>
      </c>
    </row>
    <row r="32" spans="1:2" ht="9">
      <c r="A32" s="116">
        <v>8</v>
      </c>
      <c r="B32" s="116" t="str">
        <f>H16</f>
        <v>Jørn Karlsen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 transitionEvaluation="1" transitionEntry="1">
    <pageSetUpPr fitToPage="1"/>
  </sheetPr>
  <dimension ref="A1:W116"/>
  <sheetViews>
    <sheetView showGridLines="0" zoomScalePageLayoutView="0" workbookViewId="0" topLeftCell="B16">
      <selection activeCell="M19" sqref="M19"/>
    </sheetView>
  </sheetViews>
  <sheetFormatPr defaultColWidth="5.21484375" defaultRowHeight="15"/>
  <cols>
    <col min="1" max="1" width="3.88671875" style="90" customWidth="1"/>
    <col min="2" max="2" width="14.10546875" style="90" customWidth="1"/>
    <col min="3" max="4" width="0.55078125" style="90" customWidth="1"/>
    <col min="5" max="5" width="3.99609375" style="90" customWidth="1"/>
    <col min="6" max="6" width="14.10546875" style="90" customWidth="1"/>
    <col min="7" max="8" width="0.55078125" style="90" customWidth="1"/>
    <col min="9" max="9" width="3.99609375" style="90" customWidth="1"/>
    <col min="10" max="10" width="14.10546875" style="90" customWidth="1"/>
    <col min="11" max="11" width="1.4375" style="91" customWidth="1"/>
    <col min="12" max="12" width="3.6640625" style="91" customWidth="1"/>
    <col min="13" max="13" width="19.88671875" style="91" customWidth="1"/>
    <col min="14" max="15" width="4.99609375" style="91" customWidth="1"/>
    <col min="16" max="16" width="16.5546875" style="91" customWidth="1"/>
    <col min="17" max="17" width="4.10546875" style="91" customWidth="1"/>
    <col min="18" max="18" width="3.6640625" style="91" customWidth="1"/>
    <col min="19" max="19" width="3.10546875" style="91" customWidth="1"/>
    <col min="20" max="20" width="3.6640625" style="91" customWidth="1"/>
    <col min="21" max="21" width="11.21484375" style="91" customWidth="1"/>
    <col min="22" max="22" width="1.99609375" style="91" customWidth="1"/>
    <col min="23" max="23" width="3.6640625" style="91" customWidth="1"/>
    <col min="24" max="24" width="12.3359375" style="91" customWidth="1"/>
    <col min="25" max="26" width="3.10546875" style="91" customWidth="1"/>
    <col min="27" max="27" width="3.6640625" style="91" customWidth="1"/>
    <col min="28" max="28" width="12.3359375" style="91" customWidth="1"/>
    <col min="29" max="31" width="5.21484375" style="91" customWidth="1"/>
    <col min="32" max="32" width="3.6640625" style="91" customWidth="1"/>
    <col min="33" max="33" width="12.3359375" style="91" customWidth="1"/>
    <col min="34" max="35" width="3.10546875" style="91" customWidth="1"/>
    <col min="36" max="36" width="3.6640625" style="91" customWidth="1"/>
    <col min="37" max="37" width="12.3359375" style="91" customWidth="1"/>
    <col min="38" max="39" width="3.10546875" style="91" customWidth="1"/>
    <col min="40" max="40" width="3.6640625" style="91" customWidth="1"/>
    <col min="41" max="41" width="12.3359375" style="91" customWidth="1"/>
    <col min="42" max="16384" width="5.21484375" style="91" customWidth="1"/>
  </cols>
  <sheetData>
    <row r="1" spans="1:23" s="84" customFormat="1" ht="48.75" customHeight="1">
      <c r="A1" s="83" t="str">
        <f>'HF-Res'!A1</f>
        <v>Herre F</v>
      </c>
      <c r="B1" s="83"/>
      <c r="C1" s="83"/>
      <c r="D1" s="83"/>
      <c r="E1" s="83"/>
      <c r="F1" s="83"/>
      <c r="G1" s="83"/>
      <c r="H1" s="83"/>
      <c r="I1" s="83"/>
      <c r="J1" s="83"/>
      <c r="V1" s="85"/>
      <c r="W1" s="85"/>
    </row>
    <row r="2" spans="1:10" s="88" customFormat="1" ht="35.25">
      <c r="A2" s="87" t="str">
        <f>Parametre!B1</f>
        <v>Ketshop Satellite i KSK</v>
      </c>
      <c r="B2" s="87"/>
      <c r="C2" s="87"/>
      <c r="D2" s="87"/>
      <c r="E2" s="87"/>
      <c r="F2" s="87"/>
      <c r="G2" s="87"/>
      <c r="H2" s="87"/>
      <c r="I2" s="87"/>
      <c r="J2" s="87"/>
    </row>
    <row r="3" spans="11:15" ht="26.25" customHeight="1">
      <c r="K3" s="89"/>
      <c r="L3" s="89"/>
      <c r="M3" s="89"/>
      <c r="N3" s="89"/>
      <c r="O3" s="89"/>
    </row>
    <row r="4" spans="11:16" ht="9">
      <c r="K4" s="89"/>
      <c r="L4" s="89"/>
      <c r="M4" s="178" t="s">
        <v>136</v>
      </c>
      <c r="N4" s="195" t="s">
        <v>253</v>
      </c>
      <c r="O4" s="197" t="s">
        <v>288</v>
      </c>
      <c r="P4" s="197" t="s">
        <v>135</v>
      </c>
    </row>
    <row r="5" spans="1:18" ht="13.5">
      <c r="A5" s="92"/>
      <c r="B5" s="93" t="s">
        <v>1</v>
      </c>
      <c r="C5" s="94"/>
      <c r="D5" s="94"/>
      <c r="E5" s="95"/>
      <c r="F5" s="93" t="s">
        <v>2</v>
      </c>
      <c r="G5" s="94"/>
      <c r="H5" s="94"/>
      <c r="I5" s="94"/>
      <c r="J5" s="93" t="s">
        <v>3</v>
      </c>
      <c r="K5" s="89"/>
      <c r="L5" s="89"/>
      <c r="M5" s="194" t="s">
        <v>285</v>
      </c>
      <c r="N5" s="174">
        <v>1</v>
      </c>
      <c r="O5" s="198">
        <v>415</v>
      </c>
      <c r="P5" s="194" t="s">
        <v>285</v>
      </c>
      <c r="Q5" s="175"/>
      <c r="R5" s="175"/>
    </row>
    <row r="6" spans="11:18" ht="10.5" customHeight="1">
      <c r="K6" s="89"/>
      <c r="L6" s="89" t="s">
        <v>141</v>
      </c>
      <c r="M6" s="194" t="s">
        <v>289</v>
      </c>
      <c r="N6" s="174">
        <v>2</v>
      </c>
      <c r="O6" s="198">
        <v>490</v>
      </c>
      <c r="P6" s="194" t="s">
        <v>286</v>
      </c>
      <c r="Q6" s="175"/>
      <c r="R6" s="175"/>
    </row>
    <row r="7" spans="11:18" ht="10.5" customHeight="1">
      <c r="K7" s="89"/>
      <c r="L7" s="89" t="s">
        <v>145</v>
      </c>
      <c r="M7" s="194" t="s">
        <v>287</v>
      </c>
      <c r="N7" s="174">
        <v>3</v>
      </c>
      <c r="O7" s="198">
        <v>499</v>
      </c>
      <c r="P7" s="194" t="s">
        <v>301</v>
      </c>
      <c r="Q7" s="175"/>
      <c r="R7" s="175"/>
    </row>
    <row r="8" spans="2:18" ht="10.5" customHeight="1">
      <c r="B8" s="97" t="str">
        <f>IF('HF-Res'!$S$8=0,TOM,'HF-Res'!$E$5)</f>
        <v>5/11 9/11 5/11</v>
      </c>
      <c r="K8" s="89"/>
      <c r="L8" s="89" t="s">
        <v>142</v>
      </c>
      <c r="M8" s="194" t="s">
        <v>290</v>
      </c>
      <c r="N8" s="174">
        <v>4</v>
      </c>
      <c r="O8" s="198">
        <v>578</v>
      </c>
      <c r="P8" s="194" t="s">
        <v>287</v>
      </c>
      <c r="Q8" s="175"/>
      <c r="R8" s="175"/>
    </row>
    <row r="9" spans="1:18" ht="10.5" customHeight="1">
      <c r="A9" s="98" t="s">
        <v>4</v>
      </c>
      <c r="B9" s="99" t="str">
        <f>'HF-Res'!$B$5</f>
        <v>Henrik M. Pedersen</v>
      </c>
      <c r="C9" s="105"/>
      <c r="K9" s="89"/>
      <c r="L9" s="89" t="s">
        <v>146</v>
      </c>
      <c r="M9" s="194" t="s">
        <v>301</v>
      </c>
      <c r="N9" s="174">
        <v>5</v>
      </c>
      <c r="O9" s="198">
        <v>623</v>
      </c>
      <c r="P9" s="194" t="s">
        <v>289</v>
      </c>
      <c r="Q9" s="175"/>
      <c r="R9" s="175"/>
    </row>
    <row r="10" spans="1:18" ht="10.5" customHeight="1" thickBot="1">
      <c r="A10" s="100" t="str">
        <f>'HF-Res'!$A$5</f>
        <v>HF-01</v>
      </c>
      <c r="B10" s="101" t="str">
        <f>'HF-Res'!$D$5</f>
        <v>Thomas Højgaard Allin</v>
      </c>
      <c r="C10" s="102"/>
      <c r="K10" s="89"/>
      <c r="L10" s="89" t="s">
        <v>143</v>
      </c>
      <c r="M10" s="194" t="s">
        <v>291</v>
      </c>
      <c r="N10" s="174">
        <v>6</v>
      </c>
      <c r="O10" s="198">
        <v>694</v>
      </c>
      <c r="P10" s="194" t="s">
        <v>290</v>
      </c>
      <c r="Q10" s="175"/>
      <c r="R10" s="175"/>
    </row>
    <row r="11" spans="3:18" ht="10.5" customHeight="1">
      <c r="C11" s="103"/>
      <c r="D11" s="107"/>
      <c r="K11" s="89"/>
      <c r="L11" s="89" t="s">
        <v>144</v>
      </c>
      <c r="M11" s="194" t="s">
        <v>292</v>
      </c>
      <c r="N11" s="174">
        <v>7</v>
      </c>
      <c r="O11" s="198">
        <v>708</v>
      </c>
      <c r="P11" s="194" t="s">
        <v>292</v>
      </c>
      <c r="Q11" s="175"/>
      <c r="R11" s="175"/>
    </row>
    <row r="12" spans="3:18" ht="10.5" customHeight="1">
      <c r="C12" s="103"/>
      <c r="D12" s="107"/>
      <c r="F12" s="97" t="str">
        <f>IF('HF-Res'!$S$9=0,TOM,'HF-Res'!$E$9)</f>
        <v>11/7 11/7 11/4</v>
      </c>
      <c r="K12" s="89"/>
      <c r="L12" s="89"/>
      <c r="M12" s="194" t="s">
        <v>286</v>
      </c>
      <c r="N12" s="174">
        <v>8</v>
      </c>
      <c r="O12" s="198">
        <v>743</v>
      </c>
      <c r="P12" s="194" t="s">
        <v>291</v>
      </c>
      <c r="Q12" s="175"/>
      <c r="R12" s="175"/>
    </row>
    <row r="13" spans="3:14" ht="10.5" customHeight="1">
      <c r="C13" s="103"/>
      <c r="D13" s="108"/>
      <c r="E13" s="98" t="s">
        <v>4</v>
      </c>
      <c r="F13" s="99" t="str">
        <f>'HF-Res'!$B$9</f>
        <v>Thomas Højgaard Allin</v>
      </c>
      <c r="G13" s="104"/>
      <c r="K13" s="89"/>
      <c r="L13" s="89"/>
      <c r="N13" s="146"/>
    </row>
    <row r="14" spans="3:15" ht="10.5" customHeight="1" thickBot="1">
      <c r="C14" s="103"/>
      <c r="D14" s="107"/>
      <c r="E14" s="100" t="str">
        <f>'HF-Res'!$A$9</f>
        <v>HF-05</v>
      </c>
      <c r="F14" s="101" t="str">
        <f>'HF-Res'!$D$9</f>
        <v>Dennis W. Hansen</v>
      </c>
      <c r="G14" s="102"/>
      <c r="K14" s="89"/>
      <c r="L14" s="89"/>
      <c r="M14" s="86"/>
      <c r="N14" s="146"/>
      <c r="O14" s="96"/>
    </row>
    <row r="15" spans="3:15" ht="10.5" customHeight="1">
      <c r="C15" s="103"/>
      <c r="D15" s="107"/>
      <c r="G15" s="103"/>
      <c r="H15" s="107"/>
      <c r="K15" s="89"/>
      <c r="L15" s="89"/>
      <c r="M15" s="86"/>
      <c r="N15" s="146"/>
      <c r="O15" s="96"/>
    </row>
    <row r="16" spans="2:15" ht="10.5" customHeight="1">
      <c r="B16" s="97" t="str">
        <f>IF('HF-Res'!$S$8=0,TOM,'HF-Res'!$E$6)</f>
        <v>5/11 11/8 6/11 11/9 11/9</v>
      </c>
      <c r="C16" s="103"/>
      <c r="D16" s="107"/>
      <c r="G16" s="103"/>
      <c r="H16" s="107"/>
      <c r="K16" s="89"/>
      <c r="L16" s="89"/>
      <c r="N16" s="146"/>
      <c r="O16" s="96"/>
    </row>
    <row r="17" spans="1:15" ht="10.5" customHeight="1">
      <c r="A17" s="98" t="s">
        <v>4</v>
      </c>
      <c r="B17" s="99" t="str">
        <f>'HF-Res'!$B$6</f>
        <v>Dennis W. Hansen</v>
      </c>
      <c r="C17" s="106"/>
      <c r="H17" s="107"/>
      <c r="K17" s="89"/>
      <c r="L17" s="89"/>
      <c r="N17" s="146"/>
      <c r="O17" s="96"/>
    </row>
    <row r="18" spans="1:15" ht="10.5" customHeight="1" thickBot="1">
      <c r="A18" s="100" t="str">
        <f>'HF-Res'!$A$6</f>
        <v>HF-02</v>
      </c>
      <c r="B18" s="101" t="str">
        <f>'HF-Res'!$D$6</f>
        <v>Morten Ols</v>
      </c>
      <c r="H18" s="107"/>
      <c r="K18" s="89"/>
      <c r="L18" s="89"/>
      <c r="M18" s="86"/>
      <c r="N18" s="146"/>
      <c r="O18" s="96"/>
    </row>
    <row r="19" spans="8:15" ht="10.5" customHeight="1">
      <c r="H19" s="107"/>
      <c r="K19" s="89"/>
      <c r="L19" s="89"/>
      <c r="M19" s="86"/>
      <c r="N19" s="146"/>
      <c r="O19" s="96"/>
    </row>
    <row r="20" spans="8:15" ht="10.5" customHeight="1">
      <c r="H20" s="107"/>
      <c r="J20" s="97" t="str">
        <f>IF('HF-Res'!$S$11=0,TOM,'HF-Res'!$E$11)</f>
        <v>11/3 11/13 11/13 7/11</v>
      </c>
      <c r="K20" s="89"/>
      <c r="L20" s="89"/>
      <c r="N20" s="146"/>
      <c r="O20" s="96"/>
    </row>
    <row r="21" spans="7:15" ht="10.5" customHeight="1">
      <c r="G21" s="103"/>
      <c r="H21" s="108"/>
      <c r="I21" s="98" t="s">
        <v>4</v>
      </c>
      <c r="J21" s="99" t="str">
        <f>'HF-Res'!$B$11</f>
        <v>Thomas Højgaard Allin</v>
      </c>
      <c r="K21" s="89"/>
      <c r="L21" s="89"/>
      <c r="M21" s="91" t="s">
        <v>0</v>
      </c>
      <c r="N21" s="89"/>
      <c r="O21" s="89"/>
    </row>
    <row r="22" spans="7:15" ht="10.5" customHeight="1" thickBot="1">
      <c r="G22" s="103"/>
      <c r="H22" s="107"/>
      <c r="I22" s="100" t="str">
        <f>'HF-Res'!$A$11</f>
        <v>HF-07</v>
      </c>
      <c r="J22" s="101" t="str">
        <f>'HF-Res'!$D$11</f>
        <v>Jesper Bülow</v>
      </c>
      <c r="K22" s="89"/>
      <c r="L22" s="89"/>
      <c r="M22" s="109"/>
      <c r="N22" s="89"/>
      <c r="O22" s="89"/>
    </row>
    <row r="23" spans="8:15" ht="10.5" customHeight="1">
      <c r="H23" s="107"/>
      <c r="K23" s="89"/>
      <c r="L23" s="89"/>
      <c r="M23" s="109"/>
      <c r="N23" s="89"/>
      <c r="O23" s="89"/>
    </row>
    <row r="24" spans="2:15" ht="10.5" customHeight="1">
      <c r="B24" s="97" t="str">
        <f>IF('HF-Res'!$S$8=0,TOM,'HF-Res'!$E$7)</f>
        <v>4/11 3/11 11/9 11/13</v>
      </c>
      <c r="H24" s="107"/>
      <c r="K24" s="89"/>
      <c r="L24" s="89"/>
      <c r="M24" s="109"/>
      <c r="N24" s="89"/>
      <c r="O24" s="89"/>
    </row>
    <row r="25" spans="1:15" ht="10.5" customHeight="1">
      <c r="A25" s="98" t="s">
        <v>4</v>
      </c>
      <c r="B25" s="99" t="str">
        <f>'HF-Res'!$B$7</f>
        <v>Henrik Mølgaard</v>
      </c>
      <c r="C25" s="105"/>
      <c r="H25" s="107"/>
      <c r="K25" s="89"/>
      <c r="L25" s="89"/>
      <c r="M25" s="109"/>
      <c r="N25" s="89"/>
      <c r="O25" s="89"/>
    </row>
    <row r="26" spans="1:15" ht="10.5" customHeight="1" thickBot="1">
      <c r="A26" s="100" t="str">
        <f>'HF-Res'!$A$7</f>
        <v>HF-03</v>
      </c>
      <c r="B26" s="101" t="str">
        <f>'HF-Res'!$D$7</f>
        <v>Steen Koefoed</v>
      </c>
      <c r="C26" s="102"/>
      <c r="H26" s="107"/>
      <c r="K26" s="89"/>
      <c r="L26" s="89"/>
      <c r="M26" s="109"/>
      <c r="N26" s="89"/>
      <c r="O26" s="89"/>
    </row>
    <row r="27" spans="3:15" ht="10.5" customHeight="1">
      <c r="C27" s="103"/>
      <c r="D27" s="107"/>
      <c r="H27" s="107"/>
      <c r="K27" s="89"/>
      <c r="L27" s="89"/>
      <c r="M27" s="109"/>
      <c r="N27" s="89"/>
      <c r="O27" s="89"/>
    </row>
    <row r="28" spans="3:15" ht="10.5" customHeight="1">
      <c r="C28" s="103"/>
      <c r="D28" s="107"/>
      <c r="F28" s="97" t="str">
        <f>IF('HF-Res'!$S$10=0,TOM,'HF-Res'!$E$10)</f>
        <v>8/11 5/11 4/11</v>
      </c>
      <c r="H28" s="107"/>
      <c r="K28" s="89"/>
      <c r="L28" s="89"/>
      <c r="M28" s="109"/>
      <c r="N28" s="89"/>
      <c r="O28" s="89"/>
    </row>
    <row r="29" spans="3:15" ht="10.5" customHeight="1">
      <c r="C29" s="103"/>
      <c r="D29" s="108"/>
      <c r="E29" s="98" t="s">
        <v>4</v>
      </c>
      <c r="F29" s="99" t="str">
        <f>'HF-Res'!$B$10</f>
        <v>Steen Koefoed</v>
      </c>
      <c r="G29" s="106"/>
      <c r="K29" s="89"/>
      <c r="L29" s="89"/>
      <c r="M29" s="109"/>
      <c r="N29" s="89"/>
      <c r="O29" s="89"/>
    </row>
    <row r="30" spans="3:15" ht="10.5" customHeight="1" thickBot="1">
      <c r="C30" s="103"/>
      <c r="D30" s="107"/>
      <c r="E30" s="100" t="str">
        <f>'HF-Res'!$A$10</f>
        <v>HF-06</v>
      </c>
      <c r="F30" s="101" t="str">
        <f>'HF-Res'!$D$10</f>
        <v>Jesper Bülow</v>
      </c>
      <c r="K30" s="89"/>
      <c r="L30" s="89"/>
      <c r="M30" s="109"/>
      <c r="N30" s="89"/>
      <c r="O30" s="89"/>
    </row>
    <row r="31" spans="3:15" ht="10.5" customHeight="1">
      <c r="C31" s="103"/>
      <c r="D31" s="107"/>
      <c r="K31" s="89"/>
      <c r="L31" s="89"/>
      <c r="M31" s="109"/>
      <c r="N31" s="89"/>
      <c r="O31" s="89"/>
    </row>
    <row r="32" spans="2:15" ht="10.5" customHeight="1">
      <c r="B32" s="97" t="str">
        <f>IF('HF-Res'!$S$8=0,TOM,'HF-Res'!$E$8)</f>
        <v>11/6 9/11 7/11 7/11</v>
      </c>
      <c r="C32" s="103"/>
      <c r="D32" s="107"/>
      <c r="K32" s="89"/>
      <c r="L32" s="89"/>
      <c r="M32" s="109"/>
      <c r="N32" s="89"/>
      <c r="O32" s="89"/>
    </row>
    <row r="33" spans="1:15" ht="10.5" customHeight="1">
      <c r="A33" s="98" t="s">
        <v>4</v>
      </c>
      <c r="B33" s="99" t="str">
        <f>'HF-Res'!$B$8</f>
        <v>Janus thøgersen</v>
      </c>
      <c r="C33" s="106"/>
      <c r="K33" s="89"/>
      <c r="L33" s="89"/>
      <c r="M33" s="109"/>
      <c r="N33" s="89"/>
      <c r="O33" s="89"/>
    </row>
    <row r="34" spans="1:15" ht="10.5" customHeight="1" thickBot="1">
      <c r="A34" s="100" t="str">
        <f>'HF-Res'!$A$8</f>
        <v>HF-04</v>
      </c>
      <c r="B34" s="101" t="str">
        <f>'HF-Res'!$D$8</f>
        <v>Jesper Bülow</v>
      </c>
      <c r="K34" s="89"/>
      <c r="L34" s="89"/>
      <c r="M34" s="109"/>
      <c r="N34" s="89"/>
      <c r="O34" s="89"/>
    </row>
    <row r="35" spans="11:15" ht="10.5" customHeight="1">
      <c r="K35" s="89"/>
      <c r="L35" s="89"/>
      <c r="M35" s="109"/>
      <c r="N35" s="89"/>
      <c r="O35" s="89"/>
    </row>
    <row r="36" spans="11:15" ht="10.5" customHeight="1">
      <c r="K36" s="89"/>
      <c r="L36" s="89"/>
      <c r="M36" s="109"/>
      <c r="N36" s="89"/>
      <c r="O36" s="89"/>
    </row>
    <row r="37" spans="11:15" ht="10.5" customHeight="1">
      <c r="K37" s="89"/>
      <c r="L37" s="89"/>
      <c r="M37" s="109"/>
      <c r="N37" s="89"/>
      <c r="O37" s="89"/>
    </row>
    <row r="38" spans="2:15" ht="10.5" customHeight="1">
      <c r="B38" s="97"/>
      <c r="K38" s="89"/>
      <c r="L38" s="89"/>
      <c r="M38" s="89"/>
      <c r="N38" s="89"/>
      <c r="O38" s="89"/>
    </row>
    <row r="39" spans="2:15" ht="10.5" customHeight="1">
      <c r="B39" s="97" t="e">
        <f>IF('HF-Res'!$S$20=0,TOM,'HF-Res'!$E$20)</f>
        <v>#REF!</v>
      </c>
      <c r="K39" s="89"/>
      <c r="L39" s="89"/>
      <c r="M39" s="89"/>
      <c r="N39" s="89"/>
      <c r="O39" s="89"/>
    </row>
    <row r="40" spans="1:15" ht="10.5" customHeight="1">
      <c r="A40" s="98" t="s">
        <v>4</v>
      </c>
      <c r="B40" s="99" t="str">
        <f>'HF-Res'!$B$12</f>
        <v>Dennis W. Hansen</v>
      </c>
      <c r="K40" s="89"/>
      <c r="L40" s="89"/>
      <c r="M40" s="89"/>
      <c r="N40" s="89"/>
      <c r="O40" s="89"/>
    </row>
    <row r="41" spans="1:15" ht="10.5" customHeight="1" thickBot="1">
      <c r="A41" s="100" t="str">
        <f>'HF-Res'!A12</f>
        <v>HF-08</v>
      </c>
      <c r="B41" s="101" t="str">
        <f>'HF-Res'!$D$12</f>
        <v>Steen Koefoed</v>
      </c>
      <c r="C41" s="110" t="s">
        <v>138</v>
      </c>
      <c r="K41" s="89"/>
      <c r="L41" s="89"/>
      <c r="M41" s="89"/>
      <c r="N41" s="89"/>
      <c r="O41" s="89"/>
    </row>
    <row r="42" spans="11:15" ht="10.5" customHeight="1">
      <c r="K42" s="89"/>
      <c r="L42" s="89"/>
      <c r="M42" s="89"/>
      <c r="N42" s="89"/>
      <c r="O42" s="89"/>
    </row>
    <row r="43" spans="11:15" ht="10.5" customHeight="1">
      <c r="K43" s="89"/>
      <c r="L43" s="89"/>
      <c r="M43" s="89"/>
      <c r="N43" s="89"/>
      <c r="O43" s="89"/>
    </row>
    <row r="44" spans="11:15" ht="7.5" customHeight="1">
      <c r="K44" s="89"/>
      <c r="L44" s="89"/>
      <c r="M44" s="89"/>
      <c r="N44" s="89"/>
      <c r="O44" s="89"/>
    </row>
    <row r="45" spans="1:15" ht="17.25" customHeight="1">
      <c r="A45" s="111" t="s">
        <v>5</v>
      </c>
      <c r="B45" s="105"/>
      <c r="K45" s="89"/>
      <c r="L45" s="89"/>
      <c r="M45" s="89"/>
      <c r="N45" s="89"/>
      <c r="O45" s="89"/>
    </row>
    <row r="46" spans="2:15" ht="15" customHeight="1">
      <c r="B46" s="97" t="str">
        <f>IF('HF-Res'!$S$13=0,TOM,'HF-Res'!$E$13)</f>
        <v>13/11 4/11 8/11 12/14</v>
      </c>
      <c r="K46" s="89"/>
      <c r="L46" s="89"/>
      <c r="M46" s="89"/>
      <c r="N46" s="89"/>
      <c r="O46" s="89"/>
    </row>
    <row r="47" spans="1:15" ht="10.5" customHeight="1">
      <c r="A47" s="98" t="s">
        <v>4</v>
      </c>
      <c r="B47" s="99" t="str">
        <f>'HF-Res'!$B$13</f>
        <v>Henrik M. Pedersen</v>
      </c>
      <c r="K47" s="89"/>
      <c r="L47" s="89"/>
      <c r="M47" s="89"/>
      <c r="N47" s="89"/>
      <c r="O47" s="89"/>
    </row>
    <row r="48" spans="1:15" ht="10.5" customHeight="1" thickBot="1">
      <c r="A48" s="100" t="str">
        <f>'HF-Res'!$A$13</f>
        <v>HF-09</v>
      </c>
      <c r="B48" s="101" t="str">
        <f>'HF-Res'!$D$13</f>
        <v>Morten Ols</v>
      </c>
      <c r="C48" s="102"/>
      <c r="F48" s="97" t="str">
        <f>IF('HF-Res'!$S$15=0,TOM,'HF-Res'!$E$15)</f>
        <v>10/12 11/5 11/7 11/8</v>
      </c>
      <c r="K48" s="89"/>
      <c r="L48" s="89"/>
      <c r="M48" s="89"/>
      <c r="N48" s="89"/>
      <c r="O48" s="89"/>
    </row>
    <row r="49" spans="3:15" ht="10.5" customHeight="1">
      <c r="C49" s="103"/>
      <c r="D49" s="104"/>
      <c r="E49" s="98" t="s">
        <v>4</v>
      </c>
      <c r="F49" s="99" t="str">
        <f>'HF-Res'!$B$15</f>
        <v>Morten Ols</v>
      </c>
      <c r="K49" s="89"/>
      <c r="L49" s="89"/>
      <c r="M49" s="89"/>
      <c r="N49" s="89"/>
      <c r="O49" s="89"/>
    </row>
    <row r="50" spans="2:15" ht="10.5" customHeight="1" thickBot="1">
      <c r="B50" s="97" t="str">
        <f>IF('HF-Res'!$S$14=0,TOM,'HF-Res'!$E$14)</f>
        <v>6/11 2/11 4/11</v>
      </c>
      <c r="C50" s="103"/>
      <c r="E50" s="100" t="str">
        <f>'HF-Res'!$A$15</f>
        <v>HF-11</v>
      </c>
      <c r="F50" s="101" t="str">
        <f>'HF-Res'!$D$15</f>
        <v>Janus thøgersen</v>
      </c>
      <c r="I50" s="179" t="s">
        <v>139</v>
      </c>
      <c r="K50" s="89"/>
      <c r="L50" s="89"/>
      <c r="M50" s="89"/>
      <c r="N50" s="89"/>
      <c r="O50" s="89"/>
    </row>
    <row r="51" spans="1:15" ht="10.5" customHeight="1">
      <c r="A51" s="98" t="s">
        <v>4</v>
      </c>
      <c r="B51" s="99" t="str">
        <f>'HF-Res'!$B$14</f>
        <v>Henrik Mølgaard</v>
      </c>
      <c r="C51" s="106"/>
      <c r="K51" s="89"/>
      <c r="L51" s="89"/>
      <c r="M51" s="89"/>
      <c r="N51" s="89"/>
      <c r="O51" s="89"/>
    </row>
    <row r="52" spans="1:15" ht="10.5" customHeight="1" thickBot="1">
      <c r="A52" s="100" t="str">
        <f>'HF-Res'!$A$14</f>
        <v>HF-10</v>
      </c>
      <c r="B52" s="101" t="str">
        <f>'HF-Res'!$D$14</f>
        <v>Janus thøgersen</v>
      </c>
      <c r="K52" s="89"/>
      <c r="L52" s="89"/>
      <c r="M52" s="89"/>
      <c r="N52" s="89"/>
      <c r="O52" s="89"/>
    </row>
    <row r="53" spans="11:15" ht="10.5" customHeight="1">
      <c r="K53" s="89"/>
      <c r="L53" s="89"/>
      <c r="M53" s="89"/>
      <c r="N53" s="89"/>
      <c r="O53" s="89"/>
    </row>
    <row r="54" spans="2:15" ht="10.5" customHeight="1">
      <c r="B54" s="97" t="str">
        <f>IF('HF-Res'!$S$16=0,TOM,'HF-Res'!$E$16)</f>
        <v>11/5 11/9 11/3</v>
      </c>
      <c r="K54" s="89"/>
      <c r="L54" s="89"/>
      <c r="M54" s="89"/>
      <c r="N54" s="89"/>
      <c r="O54" s="89"/>
    </row>
    <row r="55" spans="1:15" ht="10.5" customHeight="1">
      <c r="A55" s="98" t="s">
        <v>4</v>
      </c>
      <c r="B55" s="99" t="str">
        <f>'HF-Res'!$B$16</f>
        <v>Henrik M. Pedersen</v>
      </c>
      <c r="K55" s="89"/>
      <c r="L55" s="89"/>
      <c r="M55" s="89"/>
      <c r="N55" s="89"/>
      <c r="O55" s="89"/>
    </row>
    <row r="56" spans="1:15" ht="10.5" customHeight="1" thickBot="1">
      <c r="A56" s="100" t="str">
        <f>'HF-Res'!$A$16</f>
        <v>HF-12</v>
      </c>
      <c r="B56" s="101" t="str">
        <f>'HF-Res'!$D$16</f>
        <v>Henrik Mølgaard</v>
      </c>
      <c r="C56" s="110" t="s">
        <v>6</v>
      </c>
      <c r="K56" s="89"/>
      <c r="L56" s="89"/>
      <c r="M56" s="89"/>
      <c r="N56" s="89"/>
      <c r="O56" s="89"/>
    </row>
    <row r="57" spans="11:15" ht="9">
      <c r="K57" s="89"/>
      <c r="L57" s="89"/>
      <c r="M57" s="89"/>
      <c r="N57" s="89"/>
      <c r="O57" s="89"/>
    </row>
    <row r="58" spans="11:15" ht="9">
      <c r="K58" s="89"/>
      <c r="L58" s="89"/>
      <c r="M58" s="89"/>
      <c r="N58" s="89"/>
      <c r="O58" s="89"/>
    </row>
    <row r="59" spans="11:15" ht="28.5" customHeight="1">
      <c r="K59" s="89"/>
      <c r="L59" s="89"/>
      <c r="M59" s="89"/>
      <c r="N59" s="89"/>
      <c r="O59" s="89"/>
    </row>
    <row r="60" spans="1:23" s="84" customFormat="1" ht="48.75" customHeight="1">
      <c r="A60" s="83"/>
      <c r="B60" s="83"/>
      <c r="C60" s="83"/>
      <c r="D60" s="83"/>
      <c r="E60" s="83"/>
      <c r="F60" s="83"/>
      <c r="G60" s="83"/>
      <c r="H60" s="83"/>
      <c r="I60" s="83"/>
      <c r="J60" s="83"/>
      <c r="V60" s="85"/>
      <c r="W60" s="85"/>
    </row>
    <row r="61" spans="1:10" s="88" customFormat="1" ht="35.25">
      <c r="A61" s="87"/>
      <c r="B61" s="87"/>
      <c r="C61" s="87"/>
      <c r="D61" s="87"/>
      <c r="E61" s="87"/>
      <c r="F61" s="87"/>
      <c r="G61" s="87"/>
      <c r="H61" s="87"/>
      <c r="I61" s="87"/>
      <c r="J61" s="87"/>
    </row>
    <row r="62" spans="11:15" ht="30.75" customHeight="1">
      <c r="K62" s="89"/>
      <c r="L62" s="89"/>
      <c r="M62" s="89"/>
      <c r="N62" s="89"/>
      <c r="O62" s="89"/>
    </row>
    <row r="63" spans="11:15" ht="21.75" customHeight="1">
      <c r="K63" s="89"/>
      <c r="L63" s="89"/>
      <c r="M63" s="89"/>
      <c r="N63" s="89"/>
      <c r="O63" s="89"/>
    </row>
    <row r="64" spans="11:15" ht="22.5" customHeight="1">
      <c r="K64" s="89"/>
      <c r="L64" s="89"/>
      <c r="M64" s="89"/>
      <c r="N64" s="89"/>
      <c r="O64" s="89"/>
    </row>
    <row r="65" spans="11:15" ht="10.5" customHeight="1">
      <c r="K65" s="89"/>
      <c r="L65" s="89"/>
      <c r="M65" s="89"/>
      <c r="N65" s="89"/>
      <c r="O65" s="89"/>
    </row>
    <row r="66" spans="11:15" ht="10.5" customHeight="1">
      <c r="K66" s="89"/>
      <c r="L66" s="89"/>
      <c r="M66" s="89"/>
      <c r="N66" s="89"/>
      <c r="O66" s="89"/>
    </row>
    <row r="67" spans="11:15" ht="10.5" customHeight="1">
      <c r="K67" s="89"/>
      <c r="L67" s="89"/>
      <c r="M67" s="89"/>
      <c r="N67" s="89"/>
      <c r="O67" s="89"/>
    </row>
    <row r="68" spans="11:15" ht="10.5" customHeight="1">
      <c r="K68" s="89"/>
      <c r="L68" s="89"/>
      <c r="M68" s="89"/>
      <c r="N68" s="89"/>
      <c r="O68" s="89"/>
    </row>
    <row r="69" spans="11:15" ht="10.5" customHeight="1">
      <c r="K69" s="89"/>
      <c r="L69" s="89"/>
      <c r="M69" s="89"/>
      <c r="N69" s="89"/>
      <c r="O69" s="89"/>
    </row>
    <row r="70" spans="11:15" ht="10.5" customHeight="1">
      <c r="K70" s="89"/>
      <c r="L70" s="89"/>
      <c r="M70" s="89"/>
      <c r="N70" s="89"/>
      <c r="O70" s="89"/>
    </row>
    <row r="71" spans="11:15" ht="10.5" customHeight="1">
      <c r="K71" s="89"/>
      <c r="L71" s="89"/>
      <c r="M71" s="89"/>
      <c r="N71" s="89"/>
      <c r="O71" s="89"/>
    </row>
    <row r="72" spans="11:15" ht="10.5" customHeight="1">
      <c r="K72" s="89"/>
      <c r="L72" s="89"/>
      <c r="M72" s="89"/>
      <c r="N72" s="89"/>
      <c r="O72" s="89"/>
    </row>
    <row r="73" spans="11:15" ht="9">
      <c r="K73" s="89"/>
      <c r="L73" s="89"/>
      <c r="M73" s="89"/>
      <c r="N73" s="89"/>
      <c r="O73" s="89"/>
    </row>
    <row r="74" spans="11:15" ht="9">
      <c r="K74" s="89"/>
      <c r="L74" s="89"/>
      <c r="M74" s="89"/>
      <c r="N74" s="89"/>
      <c r="O74" s="89"/>
    </row>
    <row r="75" spans="11:15" ht="9">
      <c r="K75" s="89"/>
      <c r="L75" s="89"/>
      <c r="M75" s="89"/>
      <c r="N75" s="89"/>
      <c r="O75" s="89"/>
    </row>
    <row r="76" spans="11:15" ht="9">
      <c r="K76" s="89"/>
      <c r="L76" s="89"/>
      <c r="M76" s="89"/>
      <c r="N76" s="89"/>
      <c r="O76" s="89"/>
    </row>
    <row r="77" spans="1:15" ht="15.75">
      <c r="A77" s="112"/>
      <c r="B77" s="112"/>
      <c r="K77" s="89"/>
      <c r="L77" s="89"/>
      <c r="M77" s="89"/>
      <c r="N77" s="89"/>
      <c r="O77" s="89"/>
    </row>
    <row r="78" spans="1:15" ht="15.75">
      <c r="A78" s="112"/>
      <c r="B78" s="112"/>
      <c r="K78" s="89"/>
      <c r="L78" s="89"/>
      <c r="M78" s="89"/>
      <c r="N78" s="89"/>
      <c r="O78" s="89"/>
    </row>
    <row r="79" spans="1:15" ht="15.75">
      <c r="A79" s="112"/>
      <c r="B79" s="112"/>
      <c r="K79" s="89"/>
      <c r="L79" s="89"/>
      <c r="M79" s="89"/>
      <c r="N79" s="89"/>
      <c r="O79" s="89"/>
    </row>
    <row r="80" spans="1:15" ht="15.75">
      <c r="A80" s="112"/>
      <c r="B80" s="112"/>
      <c r="K80" s="89"/>
      <c r="L80" s="89"/>
      <c r="M80" s="89"/>
      <c r="N80" s="89"/>
      <c r="O80" s="89"/>
    </row>
    <row r="81" spans="1:15" ht="15.75">
      <c r="A81" s="112"/>
      <c r="B81" s="112"/>
      <c r="K81" s="89"/>
      <c r="L81" s="89"/>
      <c r="M81" s="89"/>
      <c r="N81" s="89"/>
      <c r="O81" s="89"/>
    </row>
    <row r="82" spans="1:15" ht="15.75">
      <c r="A82" s="112"/>
      <c r="B82" s="112"/>
      <c r="K82" s="89"/>
      <c r="L82" s="89"/>
      <c r="M82" s="89"/>
      <c r="N82" s="89"/>
      <c r="O82" s="89"/>
    </row>
    <row r="83" spans="1:15" ht="15.75">
      <c r="A83" s="112"/>
      <c r="B83" s="112"/>
      <c r="K83" s="89"/>
      <c r="L83" s="89"/>
      <c r="M83" s="89"/>
      <c r="N83" s="89"/>
      <c r="O83" s="89"/>
    </row>
    <row r="84" spans="1:15" ht="15.75">
      <c r="A84" s="112"/>
      <c r="B84" s="112"/>
      <c r="K84" s="89"/>
      <c r="L84" s="89"/>
      <c r="M84" s="89"/>
      <c r="N84" s="89"/>
      <c r="O84" s="89"/>
    </row>
    <row r="85" spans="1:15" ht="15.75">
      <c r="A85" s="112"/>
      <c r="B85" s="112"/>
      <c r="K85" s="89"/>
      <c r="L85" s="89"/>
      <c r="M85" s="89"/>
      <c r="N85" s="89"/>
      <c r="O85" s="89"/>
    </row>
    <row r="86" spans="1:15" ht="15.75">
      <c r="A86" s="112"/>
      <c r="B86" s="112"/>
      <c r="K86" s="89"/>
      <c r="L86" s="89"/>
      <c r="M86" s="89"/>
      <c r="N86" s="89"/>
      <c r="O86" s="89"/>
    </row>
    <row r="87" spans="1:15" ht="15.75">
      <c r="A87" s="112"/>
      <c r="B87" s="112"/>
      <c r="K87" s="89"/>
      <c r="L87" s="89"/>
      <c r="M87" s="89"/>
      <c r="N87" s="89"/>
      <c r="O87" s="89"/>
    </row>
    <row r="88" spans="1:15" ht="15.75">
      <c r="A88" s="112"/>
      <c r="B88" s="112"/>
      <c r="K88" s="89"/>
      <c r="L88" s="89"/>
      <c r="M88" s="89"/>
      <c r="N88" s="89"/>
      <c r="O88" s="89"/>
    </row>
    <row r="89" spans="1:15" ht="15.75">
      <c r="A89" s="112"/>
      <c r="B89" s="112"/>
      <c r="K89" s="89"/>
      <c r="L89" s="89"/>
      <c r="M89" s="89"/>
      <c r="N89" s="89"/>
      <c r="O89" s="89"/>
    </row>
    <row r="90" spans="1:15" ht="15.75">
      <c r="A90" s="112"/>
      <c r="B90" s="112"/>
      <c r="K90" s="89"/>
      <c r="L90" s="89"/>
      <c r="M90" s="89"/>
      <c r="N90" s="89"/>
      <c r="O90" s="89"/>
    </row>
    <row r="91" spans="1:15" ht="15.75">
      <c r="A91" s="112"/>
      <c r="B91" s="112"/>
      <c r="K91" s="89"/>
      <c r="L91" s="89"/>
      <c r="M91" s="89"/>
      <c r="N91" s="89"/>
      <c r="O91" s="89"/>
    </row>
    <row r="92" spans="1:15" ht="15.75">
      <c r="A92" s="112"/>
      <c r="B92" s="112"/>
      <c r="K92" s="89"/>
      <c r="L92" s="89"/>
      <c r="M92" s="89"/>
      <c r="N92" s="89"/>
      <c r="O92" s="89"/>
    </row>
    <row r="93" spans="11:15" ht="9">
      <c r="K93" s="89"/>
      <c r="L93" s="89"/>
      <c r="M93" s="89"/>
      <c r="N93" s="89"/>
      <c r="O93" s="89"/>
    </row>
    <row r="94" spans="11:15" ht="9">
      <c r="K94" s="89"/>
      <c r="L94" s="89"/>
      <c r="M94" s="89"/>
      <c r="N94" s="89"/>
      <c r="O94" s="89"/>
    </row>
    <row r="95" spans="11:15" ht="9">
      <c r="K95" s="89"/>
      <c r="L95" s="89"/>
      <c r="M95" s="89"/>
      <c r="N95" s="89"/>
      <c r="O95" s="89"/>
    </row>
    <row r="96" spans="11:15" ht="9">
      <c r="K96" s="89"/>
      <c r="L96" s="89"/>
      <c r="M96" s="89"/>
      <c r="N96" s="89"/>
      <c r="O96" s="89"/>
    </row>
    <row r="97" spans="11:15" ht="9">
      <c r="K97" s="89"/>
      <c r="L97" s="89"/>
      <c r="M97" s="89"/>
      <c r="N97" s="89"/>
      <c r="O97" s="89"/>
    </row>
    <row r="98" spans="11:15" ht="9">
      <c r="K98" s="89"/>
      <c r="L98" s="89"/>
      <c r="N98" s="89"/>
      <c r="O98" s="89"/>
    </row>
    <row r="104" spans="1:10" s="114" customFormat="1" ht="18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</row>
    <row r="105" spans="1:10" s="114" customFormat="1" ht="18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</row>
    <row r="106" spans="1:10" s="114" customFormat="1" ht="18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</row>
    <row r="107" spans="1:10" s="114" customFormat="1" ht="18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</row>
    <row r="108" spans="1:10" s="114" customFormat="1" ht="18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</row>
    <row r="109" spans="1:10" s="114" customFormat="1" ht="18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</row>
    <row r="110" spans="1:10" s="114" customFormat="1" ht="18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</row>
    <row r="111" spans="1:10" s="114" customFormat="1" ht="18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</row>
    <row r="112" spans="1:10" s="114" customFormat="1" ht="18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</row>
    <row r="113" spans="1:10" s="114" customFormat="1" ht="18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</row>
    <row r="114" spans="1:10" s="114" customFormat="1" ht="18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</row>
    <row r="115" spans="1:10" s="114" customFormat="1" ht="18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</row>
    <row r="116" spans="1:10" s="114" customFormat="1" ht="18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</row>
  </sheetData>
  <sheetProtection/>
  <printOptions horizontalCentered="1"/>
  <pageMargins left="0.2362204724409449" right="0.2362204724409449" top="0.3937007874015748" bottom="0.8267716535433072" header="0.5118110236220472" footer="0.7874015748031497"/>
  <pageSetup fitToHeight="2" fitToWidth="2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Q32"/>
  <sheetViews>
    <sheetView showGridLines="0" zoomScalePageLayoutView="0" workbookViewId="0" topLeftCell="A1">
      <selection activeCell="B31" sqref="B31"/>
    </sheetView>
  </sheetViews>
  <sheetFormatPr defaultColWidth="8.88671875" defaultRowHeight="15"/>
  <cols>
    <col min="1" max="1" width="4.6640625" style="116" customWidth="1"/>
    <col min="2" max="2" width="21.77734375" style="116" customWidth="1"/>
    <col min="3" max="3" width="0.9921875" style="116" customWidth="1"/>
    <col min="4" max="4" width="21.77734375" style="116" customWidth="1"/>
    <col min="5" max="5" width="14.99609375" style="117" customWidth="1"/>
    <col min="6" max="6" width="19.4453125" style="116" customWidth="1"/>
    <col min="7" max="7" width="1.2265625" style="116" customWidth="1"/>
    <col min="8" max="8" width="21.77734375" style="116" customWidth="1"/>
    <col min="9" max="9" width="3.3359375" style="117" customWidth="1"/>
    <col min="10" max="11" width="1.2265625" style="117" customWidth="1"/>
    <col min="12" max="12" width="1.5625" style="117" customWidth="1"/>
    <col min="13" max="14" width="3.99609375" style="117" customWidth="1"/>
    <col min="15" max="16" width="1.2265625" style="117" customWidth="1"/>
    <col min="17" max="18" width="3.6640625" style="117" customWidth="1"/>
    <col min="19" max="19" width="4.21484375" style="117" customWidth="1"/>
    <col min="20" max="20" width="0.88671875" style="117" customWidth="1"/>
    <col min="21" max="22" width="1.2265625" style="117" customWidth="1"/>
    <col min="23" max="23" width="8.88671875" style="117" customWidth="1"/>
    <col min="24" max="26" width="1.2265625" style="117" customWidth="1"/>
    <col min="27" max="27" width="8.88671875" style="117" customWidth="1"/>
    <col min="28" max="28" width="0.88671875" style="117" customWidth="1"/>
    <col min="29" max="30" width="1.2265625" style="117" customWidth="1"/>
    <col min="31" max="31" width="8.88671875" style="117" customWidth="1"/>
    <col min="32" max="32" width="0.88671875" style="117" customWidth="1"/>
    <col min="33" max="34" width="1.2265625" style="117" customWidth="1"/>
    <col min="35" max="35" width="8.88671875" style="117" customWidth="1"/>
    <col min="36" max="37" width="0.88671875" style="117" customWidth="1"/>
    <col min="38" max="38" width="1.2265625" style="117" customWidth="1"/>
    <col min="39" max="39" width="8.88671875" style="117" customWidth="1"/>
    <col min="40" max="40" width="2.10546875" style="117" customWidth="1"/>
    <col min="41" max="41" width="8.88671875" style="117" customWidth="1"/>
    <col min="42" max="42" width="1.2265625" style="117" customWidth="1"/>
    <col min="43" max="16384" width="8.88671875" style="117" customWidth="1"/>
  </cols>
  <sheetData>
    <row r="1" spans="1:42" ht="28.5" customHeight="1">
      <c r="A1" s="136" t="s">
        <v>218</v>
      </c>
      <c r="B1" s="115"/>
      <c r="E1" s="116"/>
      <c r="T1" s="118"/>
      <c r="U1" s="118"/>
      <c r="V1" s="118"/>
      <c r="X1" s="118"/>
      <c r="Y1" s="118"/>
      <c r="Z1" s="118"/>
      <c r="AB1" s="118"/>
      <c r="AC1" s="118"/>
      <c r="AD1" s="118"/>
      <c r="AN1" s="119"/>
      <c r="AP1" s="120"/>
    </row>
    <row r="2" spans="1:42" ht="24" customHeight="1">
      <c r="A2" s="137" t="str">
        <f>Parametre!$B$1</f>
        <v>Ketshop Satellite i KSK</v>
      </c>
      <c r="E2" s="116"/>
      <c r="F2" s="121"/>
      <c r="T2" s="118"/>
      <c r="U2" s="118"/>
      <c r="V2" s="118"/>
      <c r="X2" s="118"/>
      <c r="Y2" s="118"/>
      <c r="Z2" s="118"/>
      <c r="AB2" s="118"/>
      <c r="AC2" s="118"/>
      <c r="AD2" s="118"/>
      <c r="AN2" s="119"/>
      <c r="AP2" s="120"/>
    </row>
    <row r="3" spans="1:42" ht="21" customHeight="1">
      <c r="A3" s="122"/>
      <c r="B3" s="123"/>
      <c r="E3" s="124" t="s">
        <v>7</v>
      </c>
      <c r="F3" s="125" t="s">
        <v>8</v>
      </c>
      <c r="H3" s="126" t="s">
        <v>9</v>
      </c>
      <c r="O3" s="127" t="s">
        <v>10</v>
      </c>
      <c r="P3" s="128"/>
      <c r="Q3" s="128"/>
      <c r="R3" s="128"/>
      <c r="S3" s="127" t="s">
        <v>11</v>
      </c>
      <c r="T3" s="118"/>
      <c r="U3" s="118"/>
      <c r="V3" s="118"/>
      <c r="X3" s="118"/>
      <c r="Y3" s="118"/>
      <c r="Z3" s="118"/>
      <c r="AB3" s="118"/>
      <c r="AC3" s="118"/>
      <c r="AD3" s="118"/>
      <c r="AN3" s="119"/>
      <c r="AP3" s="120"/>
    </row>
    <row r="4" spans="1:43" ht="11.25">
      <c r="A4" s="122"/>
      <c r="B4" s="129"/>
      <c r="C4" s="129"/>
      <c r="D4" s="129"/>
      <c r="E4" s="130"/>
      <c r="F4" s="129"/>
      <c r="G4" s="129"/>
      <c r="H4" s="129"/>
      <c r="I4" s="120" t="s">
        <v>12</v>
      </c>
      <c r="J4" s="131" t="s">
        <v>13</v>
      </c>
      <c r="K4" s="131" t="s">
        <v>13</v>
      </c>
      <c r="L4" s="131" t="s">
        <v>13</v>
      </c>
      <c r="M4" s="131" t="s">
        <v>13</v>
      </c>
      <c r="N4" s="131" t="s">
        <v>13</v>
      </c>
      <c r="O4" s="119">
        <v>1</v>
      </c>
      <c r="P4" s="119">
        <v>2</v>
      </c>
      <c r="Q4" s="119">
        <v>3</v>
      </c>
      <c r="R4" s="119">
        <v>4</v>
      </c>
      <c r="T4" s="132" t="s">
        <v>14</v>
      </c>
      <c r="U4" s="132"/>
      <c r="V4" s="132"/>
      <c r="W4" s="120"/>
      <c r="X4" s="132" t="s">
        <v>15</v>
      </c>
      <c r="Y4" s="132"/>
      <c r="Z4" s="132"/>
      <c r="AA4" s="120"/>
      <c r="AB4" s="132" t="s">
        <v>16</v>
      </c>
      <c r="AC4" s="132"/>
      <c r="AD4" s="132"/>
      <c r="AE4" s="120"/>
      <c r="AF4" s="132" t="s">
        <v>17</v>
      </c>
      <c r="AG4" s="132"/>
      <c r="AH4" s="132"/>
      <c r="AI4" s="120"/>
      <c r="AJ4" s="132" t="s">
        <v>18</v>
      </c>
      <c r="AK4" s="132"/>
      <c r="AL4" s="132"/>
      <c r="AM4" s="120"/>
      <c r="AN4" s="119" t="s">
        <v>19</v>
      </c>
      <c r="AO4" s="120"/>
      <c r="AP4" s="120"/>
      <c r="AQ4" s="120"/>
    </row>
    <row r="5" spans="1:42" ht="11.25">
      <c r="A5" s="133" t="s">
        <v>219</v>
      </c>
      <c r="B5" s="130" t="str">
        <f>'HF-Ræk'!M5</f>
        <v>Henrik M. Pedersen</v>
      </c>
      <c r="C5" s="130" t="s">
        <v>20</v>
      </c>
      <c r="D5" s="130" t="str">
        <f>'HF-Ræk'!M6</f>
        <v>Thomas Højgaard Allin</v>
      </c>
      <c r="E5" s="206" t="s">
        <v>315</v>
      </c>
      <c r="F5" s="130" t="str">
        <f aca="true" t="shared" si="0" ref="F5:F16">IF(S5&lt;2,TOM,IF($AP5=1,B5,D5))</f>
        <v>Thomas Højgaard Allin</v>
      </c>
      <c r="G5" s="129"/>
      <c r="H5" s="130" t="str">
        <f aca="true" t="shared" si="1" ref="H5:H16">IF(S5&lt;2,TOM,IF($AP5=1,D5,B5))</f>
        <v>Henrik M. Pedersen</v>
      </c>
      <c r="I5" s="119">
        <f>LEN(E5)</f>
        <v>14</v>
      </c>
      <c r="J5" s="119">
        <f>FIND("/",$E5)</f>
        <v>2</v>
      </c>
      <c r="K5" s="119">
        <f>FIND("/",$E5,($J5+1))</f>
        <v>7</v>
      </c>
      <c r="L5" s="119">
        <f>FIND("/",$E5,($K5+1))</f>
        <v>12</v>
      </c>
      <c r="M5" s="119" t="e">
        <f>FIND("/",$E5,($L5+1))</f>
        <v>#VALUE!</v>
      </c>
      <c r="N5" s="119" t="e">
        <f>FIND("/",$E5,($M5+1))</f>
        <v>#VALUE!</v>
      </c>
      <c r="O5" s="119">
        <f>FIND(" ",$E5)</f>
        <v>5</v>
      </c>
      <c r="P5" s="119">
        <f aca="true" t="shared" si="2" ref="P5:R7">FIND(" ",$E5,O5+1)</f>
        <v>10</v>
      </c>
      <c r="Q5" s="119" t="e">
        <f t="shared" si="2"/>
        <v>#VALUE!</v>
      </c>
      <c r="R5" s="119" t="e">
        <f t="shared" si="2"/>
        <v>#VALUE!</v>
      </c>
      <c r="S5" s="119">
        <f>COUNT(J5:N5)</f>
        <v>3</v>
      </c>
      <c r="T5" s="119" t="str">
        <f>MID($E5,1,J5-1)</f>
        <v>5</v>
      </c>
      <c r="U5" s="119" t="str">
        <f>MID($E5,J5+1,2)</f>
        <v>11</v>
      </c>
      <c r="V5" s="119">
        <f>IF(VALUE(T5)=VALUE(U5),-99,IF(VALUE(T5)&gt;VALUE(U5),1,5))</f>
        <v>5</v>
      </c>
      <c r="W5" s="120"/>
      <c r="X5" s="119" t="str">
        <f>MID($E5,O5+1,K5-O5-1)</f>
        <v>9</v>
      </c>
      <c r="Y5" s="119" t="str">
        <f>MID($E5,K5+1,2)</f>
        <v>11</v>
      </c>
      <c r="Z5" s="119">
        <f>IF(VALUE(X5)&gt;VALUE(Y5),1,5)</f>
        <v>5</v>
      </c>
      <c r="AA5" s="120"/>
      <c r="AB5" s="119" t="str">
        <f>MID($E5,P5+1,L5-P5-1)</f>
        <v>5</v>
      </c>
      <c r="AC5" s="119" t="str">
        <f>MID($E5,L5+1,2)</f>
        <v>11</v>
      </c>
      <c r="AD5" s="119">
        <f>IF(VALUE(AB5)&gt;VALUE(AC5),1,5)</f>
        <v>5</v>
      </c>
      <c r="AF5" s="119">
        <f>IF(S5=3,"",MID($E5,Q5+1,M5-Q5-1))</f>
      </c>
      <c r="AG5" s="119">
        <f>IF(S5=3,"",MID($E5,M5+1,2))</f>
      </c>
      <c r="AH5" s="119">
        <f>IF(AF5="","",IF(VALUE(AF5)&gt;VALUE(AG5),1,5))</f>
      </c>
      <c r="AJ5" s="119">
        <f>IF(S5&lt;5,"",MID($E5,R5+1,N5-R5-1))</f>
      </c>
      <c r="AK5" s="119">
        <f>IF(S5&lt;5,"",MID($E5,N5+1,2))</f>
      </c>
      <c r="AL5" s="119">
        <f>IF(AJ5="","",IF(VALUE(AJ5)&gt;VALUE(AK5),1,5))</f>
      </c>
      <c r="AN5" s="119">
        <f>SUM(V5,Z5,AD5,AH5,AL5)</f>
        <v>15</v>
      </c>
      <c r="AP5" s="120">
        <f>IF(AN5&lt;1,0,IF(AN5&lt;14,1,2))</f>
        <v>2</v>
      </c>
    </row>
    <row r="6" spans="1:42" ht="11.25">
      <c r="A6" s="133" t="s">
        <v>220</v>
      </c>
      <c r="B6" s="130" t="str">
        <f>'HF-Ræk'!M7</f>
        <v>Dennis W. Hansen</v>
      </c>
      <c r="C6" s="130" t="s">
        <v>20</v>
      </c>
      <c r="D6" s="130" t="str">
        <f>'HF-Ræk'!M8</f>
        <v>Morten Ols</v>
      </c>
      <c r="E6" s="206" t="s">
        <v>318</v>
      </c>
      <c r="F6" s="130" t="str">
        <f t="shared" si="0"/>
        <v>Dennis W. Hansen</v>
      </c>
      <c r="G6" s="129"/>
      <c r="H6" s="130" t="str">
        <f t="shared" si="1"/>
        <v>Morten Ols</v>
      </c>
      <c r="I6" s="119">
        <f>LEN(E6)</f>
        <v>24</v>
      </c>
      <c r="J6" s="119">
        <f>FIND("/",$E6)</f>
        <v>2</v>
      </c>
      <c r="K6" s="119">
        <f>FIND("/",$E6,($J6+1))</f>
        <v>8</v>
      </c>
      <c r="L6" s="119">
        <f>FIND("/",$E6,($K6+1))</f>
        <v>12</v>
      </c>
      <c r="M6" s="119">
        <f>FIND("/",$E6,($L6+1))</f>
        <v>18</v>
      </c>
      <c r="N6" s="119">
        <f>FIND("/",$E6,($M6+1))</f>
        <v>23</v>
      </c>
      <c r="O6" s="119">
        <f>FIND(" ",$E6)</f>
        <v>5</v>
      </c>
      <c r="P6" s="119">
        <f t="shared" si="2"/>
        <v>10</v>
      </c>
      <c r="Q6" s="119">
        <f t="shared" si="2"/>
        <v>15</v>
      </c>
      <c r="R6" s="119">
        <f t="shared" si="2"/>
        <v>20</v>
      </c>
      <c r="S6" s="119">
        <f>COUNT(J6:N6)</f>
        <v>5</v>
      </c>
      <c r="T6" s="119" t="str">
        <f>MID($E6,1,J6-1)</f>
        <v>5</v>
      </c>
      <c r="U6" s="119" t="str">
        <f>MID($E6,J6+1,2)</f>
        <v>11</v>
      </c>
      <c r="V6" s="119">
        <f>IF(VALUE(T6)=VALUE(U6),-99,IF(VALUE(T6)&gt;VALUE(U6),1,5))</f>
        <v>5</v>
      </c>
      <c r="W6" s="120"/>
      <c r="X6" s="119" t="str">
        <f>MID($E6,O6+1,K6-O6-1)</f>
        <v>11</v>
      </c>
      <c r="Y6" s="119" t="str">
        <f>MID($E6,K6+1,2)</f>
        <v>8 </v>
      </c>
      <c r="Z6" s="119">
        <f>IF(VALUE(X6)&gt;VALUE(Y6),1,5)</f>
        <v>1</v>
      </c>
      <c r="AA6" s="120"/>
      <c r="AB6" s="119" t="str">
        <f>MID($E6,P6+1,L6-P6-1)</f>
        <v>6</v>
      </c>
      <c r="AC6" s="119" t="str">
        <f>MID($E6,L6+1,2)</f>
        <v>11</v>
      </c>
      <c r="AD6" s="119">
        <f>IF(VALUE(AB6)&gt;VALUE(AC6),1,5)</f>
        <v>5</v>
      </c>
      <c r="AF6" s="119" t="str">
        <f>IF(S6=3,"",MID($E6,Q6+1,M6-Q6-1))</f>
        <v>11</v>
      </c>
      <c r="AG6" s="119" t="str">
        <f>IF(S6=3,"",MID($E6,M6+1,2))</f>
        <v>9 </v>
      </c>
      <c r="AH6" s="119">
        <f>IF(AF6="","",IF(VALUE(AF6)&gt;VALUE(AG6),1,5))</f>
        <v>1</v>
      </c>
      <c r="AJ6" s="119" t="str">
        <f>IF(S6&lt;5,"",MID($E6,R6+1,N6-R6-1))</f>
        <v>11</v>
      </c>
      <c r="AK6" s="119" t="str">
        <f>IF(S6&lt;5,"",MID($E6,N6+1,2))</f>
        <v>9</v>
      </c>
      <c r="AL6" s="119">
        <f>IF(AJ6="","",IF(VALUE(AJ6)&gt;VALUE(AK6),1,5))</f>
        <v>1</v>
      </c>
      <c r="AN6" s="119">
        <f>SUM(V6,Z6,AD6,AH6,AL6)</f>
        <v>13</v>
      </c>
      <c r="AP6" s="120">
        <f>IF(AN6&lt;1,0,IF(AN6&lt;14,1,2))</f>
        <v>1</v>
      </c>
    </row>
    <row r="7" spans="1:42" ht="11.25">
      <c r="A7" s="133" t="s">
        <v>221</v>
      </c>
      <c r="B7" s="130" t="str">
        <f>'HF-Ræk'!M9</f>
        <v>Henrik Mølgaard</v>
      </c>
      <c r="C7" s="130" t="s">
        <v>20</v>
      </c>
      <c r="D7" s="130" t="str">
        <f>'HF-Ræk'!M10</f>
        <v>Steen Koefoed</v>
      </c>
      <c r="E7" s="206" t="s">
        <v>316</v>
      </c>
      <c r="F7" s="130" t="str">
        <f t="shared" si="0"/>
        <v>Steen Koefoed</v>
      </c>
      <c r="G7" s="129"/>
      <c r="H7" s="130" t="str">
        <f t="shared" si="1"/>
        <v>Henrik Mølgaard</v>
      </c>
      <c r="I7" s="119">
        <f>LEN(E7)</f>
        <v>20</v>
      </c>
      <c r="J7" s="119">
        <f>FIND("/",$E7)</f>
        <v>2</v>
      </c>
      <c r="K7" s="119">
        <f>FIND("/",$E7,($J7+1))</f>
        <v>7</v>
      </c>
      <c r="L7" s="119">
        <f>FIND("/",$E7,($K7+1))</f>
        <v>13</v>
      </c>
      <c r="M7" s="119">
        <f>FIND("/",$E7,($L7+1))</f>
        <v>18</v>
      </c>
      <c r="N7" s="119" t="e">
        <f>FIND("/",$E7,($M7+1))</f>
        <v>#VALUE!</v>
      </c>
      <c r="O7" s="119">
        <f>FIND(" ",$E7)</f>
        <v>5</v>
      </c>
      <c r="P7" s="119">
        <f t="shared" si="2"/>
        <v>10</v>
      </c>
      <c r="Q7" s="119">
        <f t="shared" si="2"/>
        <v>15</v>
      </c>
      <c r="R7" s="119" t="e">
        <f t="shared" si="2"/>
        <v>#VALUE!</v>
      </c>
      <c r="S7" s="119">
        <f>COUNT(J7:N7)</f>
        <v>4</v>
      </c>
      <c r="T7" s="119" t="str">
        <f>MID($E7,1,J7-1)</f>
        <v>4</v>
      </c>
      <c r="U7" s="119" t="str">
        <f>MID($E7,J7+1,2)</f>
        <v>11</v>
      </c>
      <c r="V7" s="119">
        <f>IF(VALUE(T7)=VALUE(U7),-99,IF(VALUE(T7)&gt;VALUE(U7),1,5))</f>
        <v>5</v>
      </c>
      <c r="W7" s="120"/>
      <c r="X7" s="119" t="str">
        <f>MID($E7,O7+1,K7-O7-1)</f>
        <v>3</v>
      </c>
      <c r="Y7" s="119" t="str">
        <f>MID($E7,K7+1,2)</f>
        <v>11</v>
      </c>
      <c r="Z7" s="119">
        <f>IF(VALUE(X7)&gt;VALUE(Y7),1,5)</f>
        <v>5</v>
      </c>
      <c r="AA7" s="120"/>
      <c r="AB7" s="119" t="str">
        <f>MID($E7,P7+1,L7-P7-1)</f>
        <v>11</v>
      </c>
      <c r="AC7" s="119" t="str">
        <f>MID($E7,L7+1,2)</f>
        <v>9 </v>
      </c>
      <c r="AD7" s="119">
        <f>IF(VALUE(AB7)&gt;VALUE(AC7),1,5)</f>
        <v>1</v>
      </c>
      <c r="AF7" s="119" t="str">
        <f>IF(S7=3,"",MID($E7,Q7+1,M7-Q7-1))</f>
        <v>11</v>
      </c>
      <c r="AG7" s="119" t="str">
        <f>IF(S7=3,"",MID($E7,M7+1,2))</f>
        <v>13</v>
      </c>
      <c r="AH7" s="119">
        <f>IF(AF7="","",IF(VALUE(AF7)&gt;VALUE(AG7),1,5))</f>
        <v>5</v>
      </c>
      <c r="AJ7" s="119">
        <f>IF(S7&lt;5,"",MID($E7,R7+1,N7-R7-1))</f>
      </c>
      <c r="AK7" s="119">
        <f>IF(S7&lt;5,"",MID($E7,N7+1,2))</f>
      </c>
      <c r="AL7" s="119">
        <f>IF(AJ7="","",IF(VALUE(AJ7)&gt;VALUE(AK7),1,5))</f>
      </c>
      <c r="AN7" s="119">
        <f>SUM(V7,Z7,AD7,AH7,AL7)</f>
        <v>16</v>
      </c>
      <c r="AP7" s="120">
        <f>IF(AN7&lt;1,0,IF(AN7&lt;14,1,2))</f>
        <v>2</v>
      </c>
    </row>
    <row r="8" spans="1:42" ht="11.25">
      <c r="A8" s="133" t="s">
        <v>222</v>
      </c>
      <c r="B8" s="130" t="str">
        <f>'HF-Ræk'!M11</f>
        <v>Janus thøgersen</v>
      </c>
      <c r="C8" s="130" t="s">
        <v>20</v>
      </c>
      <c r="D8" s="130" t="str">
        <f>'HF-Ræk'!M12</f>
        <v>Jesper Bülow</v>
      </c>
      <c r="E8" s="206" t="s">
        <v>317</v>
      </c>
      <c r="F8" s="130" t="str">
        <f t="shared" si="0"/>
        <v>Jesper Bülow</v>
      </c>
      <c r="G8" s="129"/>
      <c r="H8" s="130" t="str">
        <f t="shared" si="1"/>
        <v>Janus thøgersen</v>
      </c>
      <c r="I8" s="119">
        <f aca="true" t="shared" si="3" ref="I8:I16">LEN(E8)</f>
        <v>19</v>
      </c>
      <c r="J8" s="119">
        <f aca="true" t="shared" si="4" ref="J8:J16">FIND("/",$E8)</f>
        <v>3</v>
      </c>
      <c r="K8" s="119">
        <f aca="true" t="shared" si="5" ref="K8:K16">FIND("/",$E8,($J8+1))</f>
        <v>7</v>
      </c>
      <c r="L8" s="119">
        <f aca="true" t="shared" si="6" ref="L8:L16">FIND("/",$E8,($K8+1))</f>
        <v>12</v>
      </c>
      <c r="M8" s="119">
        <f aca="true" t="shared" si="7" ref="M8:M16">FIND("/",$E8,($L8+1))</f>
        <v>17</v>
      </c>
      <c r="N8" s="119" t="e">
        <f aca="true" t="shared" si="8" ref="N8:N16">FIND("/",$E8,($M8+1))</f>
        <v>#VALUE!</v>
      </c>
      <c r="O8" s="119">
        <f aca="true" t="shared" si="9" ref="O8:O16">FIND(" ",$E8)</f>
        <v>5</v>
      </c>
      <c r="P8" s="119">
        <f aca="true" t="shared" si="10" ref="P8:R16">FIND(" ",$E8,O8+1)</f>
        <v>10</v>
      </c>
      <c r="Q8" s="119">
        <f t="shared" si="10"/>
        <v>15</v>
      </c>
      <c r="R8" s="119" t="e">
        <f t="shared" si="10"/>
        <v>#VALUE!</v>
      </c>
      <c r="S8" s="119">
        <f aca="true" t="shared" si="11" ref="S8:S16">COUNT(J8:N8)</f>
        <v>4</v>
      </c>
      <c r="T8" s="119" t="str">
        <f aca="true" t="shared" si="12" ref="T8:T16">MID($E8,1,J8-1)</f>
        <v>11</v>
      </c>
      <c r="U8" s="119" t="str">
        <f aca="true" t="shared" si="13" ref="U8:U16">MID($E8,J8+1,2)</f>
        <v>6 </v>
      </c>
      <c r="V8" s="119">
        <f aca="true" t="shared" si="14" ref="V8:V16">IF(VALUE(T8)=VALUE(U8),-99,IF(VALUE(T8)&gt;VALUE(U8),1,5))</f>
        <v>1</v>
      </c>
      <c r="W8" s="120"/>
      <c r="X8" s="119" t="str">
        <f aca="true" t="shared" si="15" ref="X8:X16">MID($E8,O8+1,K8-O8-1)</f>
        <v>9</v>
      </c>
      <c r="Y8" s="119" t="str">
        <f aca="true" t="shared" si="16" ref="Y8:Y16">MID($E8,K8+1,2)</f>
        <v>11</v>
      </c>
      <c r="Z8" s="119">
        <f aca="true" t="shared" si="17" ref="Z8:Z16">IF(VALUE(X8)&gt;VALUE(Y8),1,5)</f>
        <v>5</v>
      </c>
      <c r="AA8" s="120"/>
      <c r="AB8" s="119" t="str">
        <f aca="true" t="shared" si="18" ref="AB8:AB16">MID($E8,P8+1,L8-P8-1)</f>
        <v>7</v>
      </c>
      <c r="AC8" s="119" t="str">
        <f aca="true" t="shared" si="19" ref="AC8:AC16">MID($E8,L8+1,2)</f>
        <v>11</v>
      </c>
      <c r="AD8" s="119">
        <f aca="true" t="shared" si="20" ref="AD8:AD16">IF(VALUE(AB8)&gt;VALUE(AC8),1,5)</f>
        <v>5</v>
      </c>
      <c r="AF8" s="119" t="str">
        <f aca="true" t="shared" si="21" ref="AF8:AF16">IF(S8=3,"",MID($E8,Q8+1,M8-Q8-1))</f>
        <v>7</v>
      </c>
      <c r="AG8" s="119" t="str">
        <f aca="true" t="shared" si="22" ref="AG8:AG16">IF(S8=3,"",MID($E8,M8+1,2))</f>
        <v>11</v>
      </c>
      <c r="AH8" s="119">
        <f aca="true" t="shared" si="23" ref="AH8:AH16">IF(AF8="","",IF(VALUE(AF8)&gt;VALUE(AG8),1,5))</f>
        <v>5</v>
      </c>
      <c r="AJ8" s="119">
        <f aca="true" t="shared" si="24" ref="AJ8:AJ16">IF(S8&lt;5,"",MID($E8,R8+1,N8-R8-1))</f>
      </c>
      <c r="AK8" s="119">
        <f aca="true" t="shared" si="25" ref="AK8:AK16">IF(S8&lt;5,"",MID($E8,N8+1,2))</f>
      </c>
      <c r="AL8" s="119">
        <f aca="true" t="shared" si="26" ref="AL8:AL16">IF(AJ8="","",IF(VALUE(AJ8)&gt;VALUE(AK8),1,5))</f>
      </c>
      <c r="AN8" s="119">
        <f aca="true" t="shared" si="27" ref="AN8:AN16">SUM(V8,Z8,AD8,AH8,AL8)</f>
        <v>16</v>
      </c>
      <c r="AP8" s="120">
        <f aca="true" t="shared" si="28" ref="AP8:AP16">IF(AN8&lt;1,0,IF(AN8&lt;14,1,2))</f>
        <v>2</v>
      </c>
    </row>
    <row r="9" spans="1:42" ht="11.25">
      <c r="A9" s="133" t="s">
        <v>223</v>
      </c>
      <c r="B9" s="130" t="str">
        <f>REPT(F5,1)</f>
        <v>Thomas Højgaard Allin</v>
      </c>
      <c r="C9" s="130" t="s">
        <v>20</v>
      </c>
      <c r="D9" s="130" t="str">
        <f>REPT(F6,1)</f>
        <v>Dennis W. Hansen</v>
      </c>
      <c r="E9" s="82" t="s">
        <v>333</v>
      </c>
      <c r="F9" s="130" t="str">
        <f t="shared" si="0"/>
        <v>Thomas Højgaard Allin</v>
      </c>
      <c r="G9" s="129"/>
      <c r="H9" s="130" t="str">
        <f t="shared" si="1"/>
        <v>Dennis W. Hansen</v>
      </c>
      <c r="I9" s="119">
        <f t="shared" si="3"/>
        <v>14</v>
      </c>
      <c r="J9" s="119">
        <f t="shared" si="4"/>
        <v>3</v>
      </c>
      <c r="K9" s="119">
        <f t="shared" si="5"/>
        <v>8</v>
      </c>
      <c r="L9" s="119">
        <f t="shared" si="6"/>
        <v>13</v>
      </c>
      <c r="M9" s="119" t="e">
        <f t="shared" si="7"/>
        <v>#VALUE!</v>
      </c>
      <c r="N9" s="119" t="e">
        <f t="shared" si="8"/>
        <v>#VALUE!</v>
      </c>
      <c r="O9" s="119">
        <f t="shared" si="9"/>
        <v>5</v>
      </c>
      <c r="P9" s="119">
        <f t="shared" si="10"/>
        <v>10</v>
      </c>
      <c r="Q9" s="119" t="e">
        <f t="shared" si="10"/>
        <v>#VALUE!</v>
      </c>
      <c r="R9" s="119" t="e">
        <f t="shared" si="10"/>
        <v>#VALUE!</v>
      </c>
      <c r="S9" s="119">
        <f t="shared" si="11"/>
        <v>3</v>
      </c>
      <c r="T9" s="119" t="str">
        <f t="shared" si="12"/>
        <v>11</v>
      </c>
      <c r="U9" s="119" t="str">
        <f t="shared" si="13"/>
        <v>7 </v>
      </c>
      <c r="V9" s="119">
        <f t="shared" si="14"/>
        <v>1</v>
      </c>
      <c r="W9" s="120"/>
      <c r="X9" s="119" t="str">
        <f t="shared" si="15"/>
        <v>11</v>
      </c>
      <c r="Y9" s="119" t="str">
        <f t="shared" si="16"/>
        <v>7 </v>
      </c>
      <c r="Z9" s="119">
        <f t="shared" si="17"/>
        <v>1</v>
      </c>
      <c r="AA9" s="120"/>
      <c r="AB9" s="119" t="str">
        <f t="shared" si="18"/>
        <v>11</v>
      </c>
      <c r="AC9" s="119" t="str">
        <f t="shared" si="19"/>
        <v>4</v>
      </c>
      <c r="AD9" s="119">
        <f t="shared" si="20"/>
        <v>1</v>
      </c>
      <c r="AF9" s="119">
        <f t="shared" si="21"/>
      </c>
      <c r="AG9" s="119">
        <f t="shared" si="22"/>
      </c>
      <c r="AH9" s="119">
        <f t="shared" si="23"/>
      </c>
      <c r="AJ9" s="119">
        <f t="shared" si="24"/>
      </c>
      <c r="AK9" s="119">
        <f t="shared" si="25"/>
      </c>
      <c r="AL9" s="119">
        <f t="shared" si="26"/>
      </c>
      <c r="AN9" s="119">
        <f t="shared" si="27"/>
        <v>3</v>
      </c>
      <c r="AP9" s="120">
        <f t="shared" si="28"/>
        <v>1</v>
      </c>
    </row>
    <row r="10" spans="1:42" ht="11.25">
      <c r="A10" s="133" t="s">
        <v>224</v>
      </c>
      <c r="B10" s="130" t="str">
        <f>REPT(F7,1)</f>
        <v>Steen Koefoed</v>
      </c>
      <c r="C10" s="130" t="s">
        <v>20</v>
      </c>
      <c r="D10" s="130" t="str">
        <f>REPT(F8,1)</f>
        <v>Jesper Bülow</v>
      </c>
      <c r="E10" s="82" t="s">
        <v>334</v>
      </c>
      <c r="F10" s="130" t="str">
        <f t="shared" si="0"/>
        <v>Jesper Bülow</v>
      </c>
      <c r="G10" s="129"/>
      <c r="H10" s="130" t="str">
        <f t="shared" si="1"/>
        <v>Steen Koefoed</v>
      </c>
      <c r="I10" s="119">
        <f t="shared" si="3"/>
        <v>14</v>
      </c>
      <c r="J10" s="119">
        <f t="shared" si="4"/>
        <v>2</v>
      </c>
      <c r="K10" s="119">
        <f t="shared" si="5"/>
        <v>7</v>
      </c>
      <c r="L10" s="119">
        <f t="shared" si="6"/>
        <v>12</v>
      </c>
      <c r="M10" s="119" t="e">
        <f t="shared" si="7"/>
        <v>#VALUE!</v>
      </c>
      <c r="N10" s="119" t="e">
        <f t="shared" si="8"/>
        <v>#VALUE!</v>
      </c>
      <c r="O10" s="119">
        <f t="shared" si="9"/>
        <v>5</v>
      </c>
      <c r="P10" s="119">
        <f t="shared" si="10"/>
        <v>10</v>
      </c>
      <c r="Q10" s="119" t="e">
        <f t="shared" si="10"/>
        <v>#VALUE!</v>
      </c>
      <c r="R10" s="119" t="e">
        <f t="shared" si="10"/>
        <v>#VALUE!</v>
      </c>
      <c r="S10" s="119">
        <f t="shared" si="11"/>
        <v>3</v>
      </c>
      <c r="T10" s="119" t="str">
        <f t="shared" si="12"/>
        <v>8</v>
      </c>
      <c r="U10" s="119" t="str">
        <f t="shared" si="13"/>
        <v>11</v>
      </c>
      <c r="V10" s="119">
        <f t="shared" si="14"/>
        <v>5</v>
      </c>
      <c r="W10" s="120"/>
      <c r="X10" s="119" t="str">
        <f t="shared" si="15"/>
        <v>5</v>
      </c>
      <c r="Y10" s="119" t="str">
        <f t="shared" si="16"/>
        <v>11</v>
      </c>
      <c r="Z10" s="119">
        <f t="shared" si="17"/>
        <v>5</v>
      </c>
      <c r="AA10" s="120"/>
      <c r="AB10" s="119" t="str">
        <f t="shared" si="18"/>
        <v>4</v>
      </c>
      <c r="AC10" s="119" t="str">
        <f t="shared" si="19"/>
        <v>11</v>
      </c>
      <c r="AD10" s="119">
        <f t="shared" si="20"/>
        <v>5</v>
      </c>
      <c r="AF10" s="119">
        <f t="shared" si="21"/>
      </c>
      <c r="AG10" s="119">
        <f t="shared" si="22"/>
      </c>
      <c r="AH10" s="119">
        <f t="shared" si="23"/>
      </c>
      <c r="AJ10" s="119">
        <f t="shared" si="24"/>
      </c>
      <c r="AK10" s="119">
        <f t="shared" si="25"/>
      </c>
      <c r="AL10" s="119">
        <f t="shared" si="26"/>
      </c>
      <c r="AN10" s="119">
        <f t="shared" si="27"/>
        <v>15</v>
      </c>
      <c r="AP10" s="120">
        <f t="shared" si="28"/>
        <v>2</v>
      </c>
    </row>
    <row r="11" spans="1:42" ht="11.25">
      <c r="A11" s="133" t="s">
        <v>225</v>
      </c>
      <c r="B11" s="130" t="str">
        <f>REPT(F9,1)</f>
        <v>Thomas Højgaard Allin</v>
      </c>
      <c r="C11" s="130" t="s">
        <v>20</v>
      </c>
      <c r="D11" s="130" t="str">
        <f>REPT(F10,1)</f>
        <v>Jesper Bülow</v>
      </c>
      <c r="E11" s="82" t="s">
        <v>357</v>
      </c>
      <c r="F11" s="130" t="str">
        <f t="shared" si="0"/>
        <v>Jesper Bülow</v>
      </c>
      <c r="G11" s="129"/>
      <c r="H11" s="130" t="str">
        <f t="shared" si="1"/>
        <v>Thomas Højgaard Allin</v>
      </c>
      <c r="I11" s="119">
        <f t="shared" si="3"/>
        <v>21</v>
      </c>
      <c r="J11" s="119">
        <f t="shared" si="4"/>
        <v>3</v>
      </c>
      <c r="K11" s="119">
        <f t="shared" si="5"/>
        <v>8</v>
      </c>
      <c r="L11" s="119">
        <f t="shared" si="6"/>
        <v>14</v>
      </c>
      <c r="M11" s="119">
        <f t="shared" si="7"/>
        <v>19</v>
      </c>
      <c r="N11" s="119" t="e">
        <f t="shared" si="8"/>
        <v>#VALUE!</v>
      </c>
      <c r="O11" s="119">
        <f t="shared" si="9"/>
        <v>5</v>
      </c>
      <c r="P11" s="119">
        <f t="shared" si="10"/>
        <v>11</v>
      </c>
      <c r="Q11" s="119">
        <f t="shared" si="10"/>
        <v>17</v>
      </c>
      <c r="R11" s="119" t="e">
        <f t="shared" si="10"/>
        <v>#VALUE!</v>
      </c>
      <c r="S11" s="119">
        <f t="shared" si="11"/>
        <v>4</v>
      </c>
      <c r="T11" s="119" t="str">
        <f t="shared" si="12"/>
        <v>11</v>
      </c>
      <c r="U11" s="119" t="str">
        <f t="shared" si="13"/>
        <v>3 </v>
      </c>
      <c r="V11" s="119">
        <f t="shared" si="14"/>
        <v>1</v>
      </c>
      <c r="W11" s="120"/>
      <c r="X11" s="119" t="str">
        <f t="shared" si="15"/>
        <v>11</v>
      </c>
      <c r="Y11" s="119" t="str">
        <f t="shared" si="16"/>
        <v>13</v>
      </c>
      <c r="Z11" s="119">
        <f t="shared" si="17"/>
        <v>5</v>
      </c>
      <c r="AA11" s="120"/>
      <c r="AB11" s="119" t="str">
        <f t="shared" si="18"/>
        <v>11</v>
      </c>
      <c r="AC11" s="119" t="str">
        <f t="shared" si="19"/>
        <v>13</v>
      </c>
      <c r="AD11" s="119">
        <f t="shared" si="20"/>
        <v>5</v>
      </c>
      <c r="AF11" s="119" t="str">
        <f t="shared" si="21"/>
        <v>7</v>
      </c>
      <c r="AG11" s="119" t="str">
        <f t="shared" si="22"/>
        <v>11</v>
      </c>
      <c r="AH11" s="119">
        <f t="shared" si="23"/>
        <v>5</v>
      </c>
      <c r="AJ11" s="119">
        <f t="shared" si="24"/>
      </c>
      <c r="AK11" s="119">
        <f t="shared" si="25"/>
      </c>
      <c r="AL11" s="119">
        <f t="shared" si="26"/>
      </c>
      <c r="AN11" s="119">
        <f t="shared" si="27"/>
        <v>16</v>
      </c>
      <c r="AP11" s="120">
        <f t="shared" si="28"/>
        <v>2</v>
      </c>
    </row>
    <row r="12" spans="1:42" ht="11.25">
      <c r="A12" s="133" t="s">
        <v>226</v>
      </c>
      <c r="B12" s="130" t="str">
        <f>REPT(H9,1)</f>
        <v>Dennis W. Hansen</v>
      </c>
      <c r="C12" s="130" t="s">
        <v>20</v>
      </c>
      <c r="D12" s="130" t="str">
        <f>REPT(H10,1)</f>
        <v>Steen Koefoed</v>
      </c>
      <c r="E12" s="82" t="s">
        <v>354</v>
      </c>
      <c r="F12" s="130" t="str">
        <f t="shared" si="0"/>
        <v>Steen Koefoed</v>
      </c>
      <c r="G12" s="129"/>
      <c r="H12" s="130" t="str">
        <f t="shared" si="1"/>
        <v>Dennis W. Hansen</v>
      </c>
      <c r="I12" s="119">
        <f t="shared" si="3"/>
        <v>19</v>
      </c>
      <c r="J12" s="119">
        <f t="shared" si="4"/>
        <v>2</v>
      </c>
      <c r="K12" s="119">
        <f t="shared" si="5"/>
        <v>8</v>
      </c>
      <c r="L12" s="119">
        <f t="shared" si="6"/>
        <v>12</v>
      </c>
      <c r="M12" s="119">
        <f t="shared" si="7"/>
        <v>17</v>
      </c>
      <c r="N12" s="119" t="e">
        <f t="shared" si="8"/>
        <v>#VALUE!</v>
      </c>
      <c r="O12" s="119">
        <f t="shared" si="9"/>
        <v>5</v>
      </c>
      <c r="P12" s="119">
        <f t="shared" si="10"/>
        <v>10</v>
      </c>
      <c r="Q12" s="119">
        <f t="shared" si="10"/>
        <v>15</v>
      </c>
      <c r="R12" s="119" t="e">
        <f t="shared" si="10"/>
        <v>#VALUE!</v>
      </c>
      <c r="S12" s="119">
        <f t="shared" si="11"/>
        <v>4</v>
      </c>
      <c r="T12" s="119" t="str">
        <f t="shared" si="12"/>
        <v>8</v>
      </c>
      <c r="U12" s="119" t="str">
        <f t="shared" si="13"/>
        <v>11</v>
      </c>
      <c r="V12" s="119">
        <f t="shared" si="14"/>
        <v>5</v>
      </c>
      <c r="W12" s="120"/>
      <c r="X12" s="119" t="str">
        <f t="shared" si="15"/>
        <v>11</v>
      </c>
      <c r="Y12" s="119" t="str">
        <f t="shared" si="16"/>
        <v>7 </v>
      </c>
      <c r="Z12" s="119">
        <f t="shared" si="17"/>
        <v>1</v>
      </c>
      <c r="AA12" s="120"/>
      <c r="AB12" s="119" t="str">
        <f t="shared" si="18"/>
        <v>6</v>
      </c>
      <c r="AC12" s="119" t="str">
        <f t="shared" si="19"/>
        <v>11</v>
      </c>
      <c r="AD12" s="119">
        <f t="shared" si="20"/>
        <v>5</v>
      </c>
      <c r="AF12" s="119" t="str">
        <f t="shared" si="21"/>
        <v>6</v>
      </c>
      <c r="AG12" s="119" t="str">
        <f t="shared" si="22"/>
        <v>11</v>
      </c>
      <c r="AH12" s="119">
        <f t="shared" si="23"/>
        <v>5</v>
      </c>
      <c r="AJ12" s="119">
        <f t="shared" si="24"/>
      </c>
      <c r="AK12" s="119">
        <f t="shared" si="25"/>
      </c>
      <c r="AL12" s="119">
        <f t="shared" si="26"/>
      </c>
      <c r="AN12" s="119">
        <f t="shared" si="27"/>
        <v>16</v>
      </c>
      <c r="AP12" s="120">
        <f t="shared" si="28"/>
        <v>2</v>
      </c>
    </row>
    <row r="13" spans="1:42" ht="11.25">
      <c r="A13" s="133" t="s">
        <v>227</v>
      </c>
      <c r="B13" s="130" t="str">
        <f>REPT(H5,1)</f>
        <v>Henrik M. Pedersen</v>
      </c>
      <c r="C13" s="130" t="s">
        <v>20</v>
      </c>
      <c r="D13" s="130" t="str">
        <f>REPT(H6,1)</f>
        <v>Morten Ols</v>
      </c>
      <c r="E13" s="82" t="s">
        <v>335</v>
      </c>
      <c r="F13" s="130" t="str">
        <f t="shared" si="0"/>
        <v>Morten Ols</v>
      </c>
      <c r="G13" s="129"/>
      <c r="H13" s="130" t="str">
        <f t="shared" si="1"/>
        <v>Henrik M. Pedersen</v>
      </c>
      <c r="I13" s="119">
        <f t="shared" si="3"/>
        <v>21</v>
      </c>
      <c r="J13" s="119">
        <f t="shared" si="4"/>
        <v>3</v>
      </c>
      <c r="K13" s="119">
        <f t="shared" si="5"/>
        <v>8</v>
      </c>
      <c r="L13" s="119">
        <f t="shared" si="6"/>
        <v>13</v>
      </c>
      <c r="M13" s="119">
        <f t="shared" si="7"/>
        <v>19</v>
      </c>
      <c r="N13" s="119" t="e">
        <f t="shared" si="8"/>
        <v>#VALUE!</v>
      </c>
      <c r="O13" s="119">
        <f t="shared" si="9"/>
        <v>6</v>
      </c>
      <c r="P13" s="119">
        <f t="shared" si="10"/>
        <v>11</v>
      </c>
      <c r="Q13" s="119">
        <f t="shared" si="10"/>
        <v>16</v>
      </c>
      <c r="R13" s="119" t="e">
        <f t="shared" si="10"/>
        <v>#VALUE!</v>
      </c>
      <c r="S13" s="119">
        <f t="shared" si="11"/>
        <v>4</v>
      </c>
      <c r="T13" s="119" t="str">
        <f t="shared" si="12"/>
        <v>13</v>
      </c>
      <c r="U13" s="119" t="str">
        <f t="shared" si="13"/>
        <v>11</v>
      </c>
      <c r="V13" s="119">
        <f t="shared" si="14"/>
        <v>1</v>
      </c>
      <c r="W13" s="120"/>
      <c r="X13" s="119" t="str">
        <f t="shared" si="15"/>
        <v>4</v>
      </c>
      <c r="Y13" s="119" t="str">
        <f t="shared" si="16"/>
        <v>11</v>
      </c>
      <c r="Z13" s="119">
        <f t="shared" si="17"/>
        <v>5</v>
      </c>
      <c r="AA13" s="120"/>
      <c r="AB13" s="119" t="str">
        <f t="shared" si="18"/>
        <v>8</v>
      </c>
      <c r="AC13" s="119" t="str">
        <f t="shared" si="19"/>
        <v>11</v>
      </c>
      <c r="AD13" s="119">
        <f t="shared" si="20"/>
        <v>5</v>
      </c>
      <c r="AF13" s="119" t="str">
        <f t="shared" si="21"/>
        <v>12</v>
      </c>
      <c r="AG13" s="119" t="str">
        <f t="shared" si="22"/>
        <v>14</v>
      </c>
      <c r="AH13" s="119">
        <f t="shared" si="23"/>
        <v>5</v>
      </c>
      <c r="AJ13" s="119">
        <f t="shared" si="24"/>
      </c>
      <c r="AK13" s="119">
        <f t="shared" si="25"/>
      </c>
      <c r="AL13" s="119">
        <f t="shared" si="26"/>
      </c>
      <c r="AN13" s="119">
        <f t="shared" si="27"/>
        <v>16</v>
      </c>
      <c r="AP13" s="120">
        <f t="shared" si="28"/>
        <v>2</v>
      </c>
    </row>
    <row r="14" spans="1:42" ht="11.25">
      <c r="A14" s="133" t="s">
        <v>228</v>
      </c>
      <c r="B14" s="130" t="str">
        <f>REPT(H7,1)</f>
        <v>Henrik Mølgaard</v>
      </c>
      <c r="C14" s="130" t="s">
        <v>20</v>
      </c>
      <c r="D14" s="130" t="str">
        <f>REPT(H8,1)</f>
        <v>Janus thøgersen</v>
      </c>
      <c r="E14" s="82" t="s">
        <v>336</v>
      </c>
      <c r="F14" s="130" t="str">
        <f t="shared" si="0"/>
        <v>Janus thøgersen</v>
      </c>
      <c r="G14" s="129"/>
      <c r="H14" s="130" t="str">
        <f t="shared" si="1"/>
        <v>Henrik Mølgaard</v>
      </c>
      <c r="I14" s="119">
        <f t="shared" si="3"/>
        <v>14</v>
      </c>
      <c r="J14" s="119">
        <f t="shared" si="4"/>
        <v>2</v>
      </c>
      <c r="K14" s="119">
        <f t="shared" si="5"/>
        <v>7</v>
      </c>
      <c r="L14" s="119">
        <f t="shared" si="6"/>
        <v>12</v>
      </c>
      <c r="M14" s="119" t="e">
        <f t="shared" si="7"/>
        <v>#VALUE!</v>
      </c>
      <c r="N14" s="119" t="e">
        <f t="shared" si="8"/>
        <v>#VALUE!</v>
      </c>
      <c r="O14" s="119">
        <f t="shared" si="9"/>
        <v>5</v>
      </c>
      <c r="P14" s="119">
        <f t="shared" si="10"/>
        <v>10</v>
      </c>
      <c r="Q14" s="119" t="e">
        <f t="shared" si="10"/>
        <v>#VALUE!</v>
      </c>
      <c r="R14" s="119" t="e">
        <f t="shared" si="10"/>
        <v>#VALUE!</v>
      </c>
      <c r="S14" s="119">
        <f t="shared" si="11"/>
        <v>3</v>
      </c>
      <c r="T14" s="119" t="str">
        <f t="shared" si="12"/>
        <v>6</v>
      </c>
      <c r="U14" s="119" t="str">
        <f t="shared" si="13"/>
        <v>11</v>
      </c>
      <c r="V14" s="119">
        <f t="shared" si="14"/>
        <v>5</v>
      </c>
      <c r="W14" s="120"/>
      <c r="X14" s="119" t="str">
        <f t="shared" si="15"/>
        <v>2</v>
      </c>
      <c r="Y14" s="119" t="str">
        <f t="shared" si="16"/>
        <v>11</v>
      </c>
      <c r="Z14" s="119">
        <f t="shared" si="17"/>
        <v>5</v>
      </c>
      <c r="AA14" s="120"/>
      <c r="AB14" s="119" t="str">
        <f t="shared" si="18"/>
        <v>4</v>
      </c>
      <c r="AC14" s="119" t="str">
        <f t="shared" si="19"/>
        <v>11</v>
      </c>
      <c r="AD14" s="119">
        <f t="shared" si="20"/>
        <v>5</v>
      </c>
      <c r="AF14" s="119">
        <f t="shared" si="21"/>
      </c>
      <c r="AG14" s="119">
        <f t="shared" si="22"/>
      </c>
      <c r="AH14" s="119">
        <f t="shared" si="23"/>
      </c>
      <c r="AJ14" s="119">
        <f t="shared" si="24"/>
      </c>
      <c r="AK14" s="119">
        <f t="shared" si="25"/>
      </c>
      <c r="AL14" s="119">
        <f t="shared" si="26"/>
      </c>
      <c r="AN14" s="119">
        <f t="shared" si="27"/>
        <v>15</v>
      </c>
      <c r="AP14" s="120">
        <f t="shared" si="28"/>
        <v>2</v>
      </c>
    </row>
    <row r="15" spans="1:42" ht="11.25">
      <c r="A15" s="133" t="s">
        <v>229</v>
      </c>
      <c r="B15" s="130" t="str">
        <f>REPT(F13,1)</f>
        <v>Morten Ols</v>
      </c>
      <c r="C15" s="130" t="s">
        <v>20</v>
      </c>
      <c r="D15" s="130" t="str">
        <f>REPT(F14,1)</f>
        <v>Janus thøgersen</v>
      </c>
      <c r="E15" s="82" t="s">
        <v>352</v>
      </c>
      <c r="F15" s="130" t="str">
        <f t="shared" si="0"/>
        <v>Morten Ols</v>
      </c>
      <c r="G15" s="129"/>
      <c r="H15" s="130" t="str">
        <f t="shared" si="1"/>
        <v>Janus thøgersen</v>
      </c>
      <c r="I15" s="119">
        <f t="shared" si="3"/>
        <v>20</v>
      </c>
      <c r="J15" s="119">
        <f t="shared" si="4"/>
        <v>3</v>
      </c>
      <c r="K15" s="119">
        <f t="shared" si="5"/>
        <v>9</v>
      </c>
      <c r="L15" s="119">
        <f t="shared" si="6"/>
        <v>14</v>
      </c>
      <c r="M15" s="119">
        <f t="shared" si="7"/>
        <v>19</v>
      </c>
      <c r="N15" s="119" t="e">
        <f t="shared" si="8"/>
        <v>#VALUE!</v>
      </c>
      <c r="O15" s="119">
        <f t="shared" si="9"/>
        <v>6</v>
      </c>
      <c r="P15" s="119">
        <f t="shared" si="10"/>
        <v>11</v>
      </c>
      <c r="Q15" s="119">
        <f t="shared" si="10"/>
        <v>16</v>
      </c>
      <c r="R15" s="119" t="e">
        <f t="shared" si="10"/>
        <v>#VALUE!</v>
      </c>
      <c r="S15" s="119">
        <f t="shared" si="11"/>
        <v>4</v>
      </c>
      <c r="T15" s="119" t="str">
        <f t="shared" si="12"/>
        <v>10</v>
      </c>
      <c r="U15" s="119" t="str">
        <f t="shared" si="13"/>
        <v>12</v>
      </c>
      <c r="V15" s="119">
        <f t="shared" si="14"/>
        <v>5</v>
      </c>
      <c r="W15" s="120"/>
      <c r="X15" s="119" t="str">
        <f t="shared" si="15"/>
        <v>11</v>
      </c>
      <c r="Y15" s="119" t="str">
        <f t="shared" si="16"/>
        <v>5 </v>
      </c>
      <c r="Z15" s="119">
        <f t="shared" si="17"/>
        <v>1</v>
      </c>
      <c r="AA15" s="120"/>
      <c r="AB15" s="119" t="str">
        <f t="shared" si="18"/>
        <v>11</v>
      </c>
      <c r="AC15" s="119" t="str">
        <f t="shared" si="19"/>
        <v>7 </v>
      </c>
      <c r="AD15" s="119">
        <f t="shared" si="20"/>
        <v>1</v>
      </c>
      <c r="AF15" s="119" t="str">
        <f t="shared" si="21"/>
        <v>11</v>
      </c>
      <c r="AG15" s="119" t="str">
        <f t="shared" si="22"/>
        <v>8</v>
      </c>
      <c r="AH15" s="119">
        <f t="shared" si="23"/>
        <v>1</v>
      </c>
      <c r="AJ15" s="119">
        <f t="shared" si="24"/>
      </c>
      <c r="AK15" s="119">
        <f t="shared" si="25"/>
      </c>
      <c r="AL15" s="119">
        <f t="shared" si="26"/>
      </c>
      <c r="AN15" s="119">
        <f t="shared" si="27"/>
        <v>8</v>
      </c>
      <c r="AP15" s="120">
        <f t="shared" si="28"/>
        <v>1</v>
      </c>
    </row>
    <row r="16" spans="1:42" ht="11.25">
      <c r="A16" s="133" t="s">
        <v>230</v>
      </c>
      <c r="B16" s="130" t="str">
        <f>REPT(H13,1)</f>
        <v>Henrik M. Pedersen</v>
      </c>
      <c r="C16" s="130" t="s">
        <v>20</v>
      </c>
      <c r="D16" s="130" t="str">
        <f>REPT(H14,1)</f>
        <v>Henrik Mølgaard</v>
      </c>
      <c r="E16" s="82" t="s">
        <v>351</v>
      </c>
      <c r="F16" s="130" t="str">
        <f t="shared" si="0"/>
        <v>Henrik M. Pedersen</v>
      </c>
      <c r="G16" s="129"/>
      <c r="H16" s="130" t="str">
        <f t="shared" si="1"/>
        <v>Henrik Mølgaard</v>
      </c>
      <c r="I16" s="119">
        <f t="shared" si="3"/>
        <v>14</v>
      </c>
      <c r="J16" s="119">
        <f t="shared" si="4"/>
        <v>3</v>
      </c>
      <c r="K16" s="119">
        <f t="shared" si="5"/>
        <v>8</v>
      </c>
      <c r="L16" s="119">
        <f t="shared" si="6"/>
        <v>13</v>
      </c>
      <c r="M16" s="119" t="e">
        <f t="shared" si="7"/>
        <v>#VALUE!</v>
      </c>
      <c r="N16" s="119" t="e">
        <f t="shared" si="8"/>
        <v>#VALUE!</v>
      </c>
      <c r="O16" s="119">
        <f t="shared" si="9"/>
        <v>5</v>
      </c>
      <c r="P16" s="119">
        <f t="shared" si="10"/>
        <v>10</v>
      </c>
      <c r="Q16" s="119" t="e">
        <f t="shared" si="10"/>
        <v>#VALUE!</v>
      </c>
      <c r="R16" s="119" t="e">
        <f t="shared" si="10"/>
        <v>#VALUE!</v>
      </c>
      <c r="S16" s="119">
        <f t="shared" si="11"/>
        <v>3</v>
      </c>
      <c r="T16" s="119" t="str">
        <f t="shared" si="12"/>
        <v>11</v>
      </c>
      <c r="U16" s="119" t="str">
        <f t="shared" si="13"/>
        <v>5 </v>
      </c>
      <c r="V16" s="119">
        <f t="shared" si="14"/>
        <v>1</v>
      </c>
      <c r="W16" s="120"/>
      <c r="X16" s="119" t="str">
        <f t="shared" si="15"/>
        <v>11</v>
      </c>
      <c r="Y16" s="119" t="str">
        <f t="shared" si="16"/>
        <v>9 </v>
      </c>
      <c r="Z16" s="119">
        <f t="shared" si="17"/>
        <v>1</v>
      </c>
      <c r="AA16" s="120"/>
      <c r="AB16" s="119" t="str">
        <f t="shared" si="18"/>
        <v>11</v>
      </c>
      <c r="AC16" s="119" t="str">
        <f t="shared" si="19"/>
        <v>3</v>
      </c>
      <c r="AD16" s="119">
        <f t="shared" si="20"/>
        <v>1</v>
      </c>
      <c r="AF16" s="119">
        <f t="shared" si="21"/>
      </c>
      <c r="AG16" s="119">
        <f t="shared" si="22"/>
      </c>
      <c r="AH16" s="119">
        <f t="shared" si="23"/>
      </c>
      <c r="AJ16" s="119">
        <f t="shared" si="24"/>
      </c>
      <c r="AK16" s="119">
        <f t="shared" si="25"/>
      </c>
      <c r="AL16" s="119">
        <f t="shared" si="26"/>
      </c>
      <c r="AN16" s="119">
        <f t="shared" si="27"/>
        <v>3</v>
      </c>
      <c r="AP16" s="120">
        <f t="shared" si="28"/>
        <v>1</v>
      </c>
    </row>
    <row r="17" spans="1:42" ht="11.25">
      <c r="A17" s="122"/>
      <c r="B17" s="129"/>
      <c r="C17" s="129"/>
      <c r="D17" s="129"/>
      <c r="E17" s="130"/>
      <c r="F17" s="129"/>
      <c r="G17" s="129"/>
      <c r="H17" s="129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19"/>
      <c r="U17" s="119"/>
      <c r="V17" s="119"/>
      <c r="W17" s="120"/>
      <c r="X17" s="119"/>
      <c r="Y17" s="119"/>
      <c r="Z17" s="119"/>
      <c r="AA17" s="120"/>
      <c r="AB17" s="119"/>
      <c r="AC17" s="118"/>
      <c r="AD17" s="118"/>
      <c r="AN17" s="119"/>
      <c r="AP17" s="120"/>
    </row>
    <row r="21" ht="11.25">
      <c r="E21" s="206"/>
    </row>
    <row r="25" spans="1:2" ht="9">
      <c r="A25" s="116">
        <v>1</v>
      </c>
      <c r="B25" s="116" t="str">
        <f>F11</f>
        <v>Jesper Bülow</v>
      </c>
    </row>
    <row r="26" spans="1:2" ht="9">
      <c r="A26" s="116">
        <v>2</v>
      </c>
      <c r="B26" s="116" t="str">
        <f>H11</f>
        <v>Thomas Højgaard Allin</v>
      </c>
    </row>
    <row r="27" spans="1:2" ht="9">
      <c r="A27" s="116">
        <v>3</v>
      </c>
      <c r="B27" s="116" t="str">
        <f>F12</f>
        <v>Steen Koefoed</v>
      </c>
    </row>
    <row r="28" spans="1:2" ht="9">
      <c r="A28" s="116">
        <v>4</v>
      </c>
      <c r="B28" s="116" t="str">
        <f>H12</f>
        <v>Dennis W. Hansen</v>
      </c>
    </row>
    <row r="29" spans="1:2" ht="9">
      <c r="A29" s="116">
        <v>5</v>
      </c>
      <c r="B29" s="116" t="str">
        <f>'HF-Res'!F15</f>
        <v>Morten Ols</v>
      </c>
    </row>
    <row r="30" spans="1:2" ht="9">
      <c r="A30" s="116">
        <v>6</v>
      </c>
      <c r="B30" s="116" t="str">
        <f>H15</f>
        <v>Janus thøgersen</v>
      </c>
    </row>
    <row r="31" spans="1:2" ht="9">
      <c r="A31" s="116">
        <v>7</v>
      </c>
      <c r="B31" s="116" t="str">
        <f>F16</f>
        <v>Henrik M. Pedersen</v>
      </c>
    </row>
    <row r="32" spans="1:2" ht="9">
      <c r="A32" s="116">
        <v>8</v>
      </c>
      <c r="B32" s="116" t="str">
        <f>H16</f>
        <v>Henrik Mølgaard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9">
    <pageSetUpPr fitToPage="1"/>
  </sheetPr>
  <dimension ref="B1:BO43"/>
  <sheetViews>
    <sheetView showGridLines="0" zoomScale="50" zoomScaleNormal="50" zoomScalePageLayoutView="0" workbookViewId="0" topLeftCell="A1">
      <selection activeCell="BK1" sqref="BK1"/>
    </sheetView>
  </sheetViews>
  <sheetFormatPr defaultColWidth="8.88671875" defaultRowHeight="15"/>
  <cols>
    <col min="1" max="1" width="0.78125" style="0" customWidth="1"/>
    <col min="2" max="2" width="2.5546875" style="0" customWidth="1"/>
    <col min="3" max="3" width="6.5546875" style="0" customWidth="1"/>
    <col min="4" max="4" width="19.6640625" style="0" customWidth="1"/>
    <col min="5" max="55" width="2.10546875" style="0" customWidth="1"/>
    <col min="56" max="56" width="1.99609375" style="0" customWidth="1"/>
    <col min="57" max="57" width="4.5546875" style="0" customWidth="1"/>
    <col min="58" max="58" width="4.21484375" style="0" customWidth="1"/>
    <col min="59" max="59" width="9.21484375" style="0" customWidth="1"/>
    <col min="60" max="60" width="7.6640625" style="0" customWidth="1"/>
    <col min="61" max="61" width="7.4453125" style="0" customWidth="1"/>
    <col min="62" max="62" width="5.6640625" style="0" customWidth="1"/>
    <col min="63" max="63" width="5.21484375" style="0" customWidth="1"/>
    <col min="64" max="64" width="9.4453125" style="0" customWidth="1"/>
  </cols>
  <sheetData>
    <row r="1" spans="2:67" ht="48.75" customHeight="1">
      <c r="B1" s="171" t="str">
        <f>Parametre!B1</f>
        <v>Ketshop Satellite i KSK</v>
      </c>
      <c r="C1" s="15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8"/>
      <c r="BE1" s="17"/>
      <c r="BF1" s="19"/>
      <c r="BG1" s="14"/>
      <c r="BH1" s="76" t="str">
        <f>BJ1&amp;BK1</f>
        <v>HD-08</v>
      </c>
      <c r="BI1" s="76"/>
      <c r="BJ1" s="204" t="s">
        <v>319</v>
      </c>
      <c r="BK1" s="205" t="s">
        <v>340</v>
      </c>
      <c r="BL1" s="177" t="s">
        <v>134</v>
      </c>
      <c r="BM1" s="14"/>
      <c r="BN1" s="14"/>
      <c r="BO1" s="14"/>
    </row>
    <row r="2" spans="2:67" ht="30" customHeight="1">
      <c r="B2" s="21"/>
      <c r="C2" s="134" t="str">
        <f>REPT(BH2,1)</f>
        <v>HD-08</v>
      </c>
      <c r="E2" s="139" t="str">
        <f>Parametre!B2</f>
        <v>Københavns Squash Klub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3"/>
      <c r="AS2" s="24"/>
      <c r="AT2" s="24" t="str">
        <f>REPT($BH$6,1)</f>
        <v>11/7 11/9 11/9</v>
      </c>
      <c r="AU2" s="6"/>
      <c r="AV2" s="6"/>
      <c r="AW2" s="6"/>
      <c r="AX2" s="6"/>
      <c r="AY2" s="6"/>
      <c r="AZ2" s="6"/>
      <c r="BA2" s="6"/>
      <c r="BB2" s="6"/>
      <c r="BC2" s="6"/>
      <c r="BD2" s="20"/>
      <c r="BE2" s="20"/>
      <c r="BF2" s="25"/>
      <c r="BG2" s="20"/>
      <c r="BH2" s="37" t="str">
        <f>VLOOKUP($BH$1,[0]!OMRÅDE,1)</f>
        <v>HD-08</v>
      </c>
      <c r="BI2" s="20"/>
      <c r="BJ2" s="20"/>
      <c r="BK2" s="20"/>
      <c r="BL2" s="20"/>
      <c r="BM2" s="20"/>
      <c r="BN2" s="20"/>
      <c r="BO2" s="20"/>
    </row>
    <row r="3" spans="2:67" ht="18">
      <c r="B3" s="21"/>
      <c r="C3" s="26"/>
      <c r="E3" s="27"/>
      <c r="AL3" s="28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20"/>
      <c r="BE3" s="20"/>
      <c r="BF3" s="25"/>
      <c r="BG3" s="20"/>
      <c r="BH3" s="81" t="str">
        <f>VLOOKUP($BH$1,[0]!OMRÅDE,2)</f>
        <v>Kasper Torpe</v>
      </c>
      <c r="BI3" s="20"/>
      <c r="BJ3" s="20"/>
      <c r="BK3" s="20"/>
      <c r="BL3" s="20"/>
      <c r="BM3" s="20"/>
      <c r="BN3" s="20"/>
      <c r="BO3" s="20"/>
    </row>
    <row r="4" spans="2:67" ht="20.25">
      <c r="B4" s="21"/>
      <c r="C4" s="26"/>
      <c r="D4" s="29" t="s">
        <v>73</v>
      </c>
      <c r="F4" s="30" t="str">
        <f>BH8</f>
        <v>Kasper Torpe       mod       Anders C Nielsen</v>
      </c>
      <c r="G4" s="28"/>
      <c r="H4" s="28"/>
      <c r="I4" s="28"/>
      <c r="J4" s="28"/>
      <c r="K4" s="28"/>
      <c r="L4" s="31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AH4" s="30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13"/>
      <c r="AU4" s="13"/>
      <c r="AV4" s="13"/>
      <c r="AW4" s="13"/>
      <c r="AX4" s="13"/>
      <c r="AY4" s="13"/>
      <c r="AZ4" s="6"/>
      <c r="BA4" s="6"/>
      <c r="BB4" s="6"/>
      <c r="BC4" s="6"/>
      <c r="BD4" s="20"/>
      <c r="BE4" s="20"/>
      <c r="BF4" s="25"/>
      <c r="BG4" s="20"/>
      <c r="BH4" s="81" t="str">
        <f>VLOOKUP($BH$1,[0]!OMRÅDE,4)</f>
        <v>Anders C Nielsen</v>
      </c>
      <c r="BI4" s="20"/>
      <c r="BJ4" s="20"/>
      <c r="BK4" s="20"/>
      <c r="BL4" s="20"/>
      <c r="BM4" s="20"/>
      <c r="BN4" s="20"/>
      <c r="BO4" s="20"/>
    </row>
    <row r="5" spans="2:67" ht="15">
      <c r="B5" s="21"/>
      <c r="C5" s="26"/>
      <c r="D5" s="32"/>
      <c r="AL5" s="28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20"/>
      <c r="BE5" s="20"/>
      <c r="BF5" s="25"/>
      <c r="BG5" s="20"/>
      <c r="BH5" s="20"/>
      <c r="BI5" s="20"/>
      <c r="BJ5" s="20"/>
      <c r="BK5" s="20"/>
      <c r="BL5" s="20"/>
      <c r="BM5" s="20"/>
      <c r="BN5" s="20"/>
      <c r="BO5" s="20"/>
    </row>
    <row r="6" spans="2:67" ht="18">
      <c r="B6" s="21"/>
      <c r="C6" s="26"/>
      <c r="D6" s="32"/>
      <c r="F6" s="20" t="s">
        <v>74</v>
      </c>
      <c r="G6" s="20"/>
      <c r="H6" s="20"/>
      <c r="I6" s="20"/>
      <c r="J6" s="20" t="s">
        <v>75</v>
      </c>
      <c r="K6" s="20"/>
      <c r="L6" s="20"/>
      <c r="M6" s="20"/>
      <c r="N6" s="20" t="s">
        <v>76</v>
      </c>
      <c r="O6" s="20"/>
      <c r="P6" s="20"/>
      <c r="Q6" s="20"/>
      <c r="R6" s="20" t="s">
        <v>77</v>
      </c>
      <c r="S6" s="20"/>
      <c r="T6" s="20"/>
      <c r="U6" s="20"/>
      <c r="V6" s="20" t="s">
        <v>78</v>
      </c>
      <c r="W6" s="20"/>
      <c r="X6" s="20"/>
      <c r="AL6" s="28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20"/>
      <c r="BE6" s="20"/>
      <c r="BF6" s="25"/>
      <c r="BG6" s="20"/>
      <c r="BH6" s="81" t="str">
        <f>VLOOKUP($BH$1,[0]!OMRÅDE,5)</f>
        <v>11/7 11/9 11/9</v>
      </c>
      <c r="BI6" s="20"/>
      <c r="BJ6" s="20"/>
      <c r="BK6" s="20"/>
      <c r="BL6" s="20"/>
      <c r="BM6" s="20"/>
      <c r="BN6" s="20"/>
      <c r="BO6" s="20"/>
    </row>
    <row r="7" spans="2:67" ht="20.25">
      <c r="B7" s="21"/>
      <c r="C7" s="26"/>
      <c r="D7" s="33" t="s">
        <v>79</v>
      </c>
      <c r="F7" s="34"/>
      <c r="G7" s="35"/>
      <c r="H7" s="36"/>
      <c r="J7" s="34"/>
      <c r="K7" s="35"/>
      <c r="L7" s="36"/>
      <c r="N7" s="34"/>
      <c r="O7" s="35"/>
      <c r="P7" s="36"/>
      <c r="R7" s="34"/>
      <c r="S7" s="35"/>
      <c r="T7" s="36"/>
      <c r="V7" s="34"/>
      <c r="W7" s="35"/>
      <c r="X7" s="36"/>
      <c r="AC7" s="37" t="s">
        <v>80</v>
      </c>
      <c r="AK7" s="38"/>
      <c r="AL7" s="38"/>
      <c r="AM7" s="38"/>
      <c r="AN7" s="38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20"/>
      <c r="BE7" s="20"/>
      <c r="BF7" s="25"/>
      <c r="BG7" s="20"/>
      <c r="BH7" s="20"/>
      <c r="BI7" s="20"/>
      <c r="BJ7" s="20"/>
      <c r="BK7" s="20"/>
      <c r="BL7" s="20"/>
      <c r="BM7" s="20"/>
      <c r="BN7" s="20"/>
      <c r="BO7" s="20"/>
    </row>
    <row r="8" spans="2:67" ht="15">
      <c r="B8" s="21"/>
      <c r="C8" s="26"/>
      <c r="D8" s="32"/>
      <c r="AL8" s="28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20"/>
      <c r="BE8" s="20"/>
      <c r="BF8" s="25"/>
      <c r="BG8" s="20"/>
      <c r="BH8" s="20" t="str">
        <f>BH3&amp;"       mod       "&amp;BH4</f>
        <v>Kasper Torpe       mod       Anders C Nielsen</v>
      </c>
      <c r="BI8" s="20"/>
      <c r="BJ8" s="20"/>
      <c r="BK8" s="20"/>
      <c r="BL8" s="20"/>
      <c r="BM8" s="20"/>
      <c r="BN8" s="20"/>
      <c r="BO8" s="20"/>
    </row>
    <row r="9" spans="2:67" ht="20.25">
      <c r="B9" s="21"/>
      <c r="C9" s="26"/>
      <c r="D9" s="33" t="s">
        <v>81</v>
      </c>
      <c r="F9" s="40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41" t="s">
        <v>82</v>
      </c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9"/>
      <c r="AP9" s="39"/>
      <c r="AQ9" s="39"/>
      <c r="AR9" s="39"/>
      <c r="AS9" s="39"/>
      <c r="AT9" s="39"/>
      <c r="AU9" s="39"/>
      <c r="AV9" s="6"/>
      <c r="AW9" s="6"/>
      <c r="AX9" s="6"/>
      <c r="AY9" s="6"/>
      <c r="AZ9" s="6"/>
      <c r="BA9" s="6"/>
      <c r="BB9" s="6"/>
      <c r="BC9" s="6"/>
      <c r="BE9" s="20"/>
      <c r="BF9" s="25"/>
      <c r="BG9" s="20"/>
      <c r="BH9" s="135"/>
      <c r="BI9" s="20"/>
      <c r="BJ9" s="20"/>
      <c r="BK9" s="20"/>
      <c r="BL9" s="20"/>
      <c r="BM9" s="20"/>
      <c r="BN9" s="20"/>
      <c r="BO9" s="20"/>
    </row>
    <row r="10" spans="2:67" ht="15.75" thickBot="1">
      <c r="B10" s="42"/>
      <c r="C10" s="26"/>
      <c r="D10" s="3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E10" s="20"/>
      <c r="BF10" s="25"/>
      <c r="BG10" s="20"/>
      <c r="BH10" s="20"/>
      <c r="BI10" s="20"/>
      <c r="BJ10" s="20"/>
      <c r="BK10" s="20"/>
      <c r="BL10" s="20"/>
      <c r="BM10" s="20"/>
      <c r="BN10" s="20"/>
      <c r="BO10" s="20"/>
    </row>
    <row r="11" spans="2:67" ht="15">
      <c r="B11" s="21"/>
      <c r="C11" s="44"/>
      <c r="D11" s="45"/>
      <c r="E11" s="46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9"/>
      <c r="BE11" s="158"/>
      <c r="BF11" s="25"/>
      <c r="BG11" s="20"/>
      <c r="BH11" s="20"/>
      <c r="BI11" s="20"/>
      <c r="BJ11" s="20"/>
      <c r="BK11" s="20"/>
      <c r="BL11" s="20"/>
      <c r="BM11" s="20"/>
      <c r="BN11" s="20"/>
      <c r="BO11" s="20"/>
    </row>
    <row r="12" spans="2:67" ht="15">
      <c r="B12" s="21"/>
      <c r="C12" s="50" t="s">
        <v>83</v>
      </c>
      <c r="D12" s="141" t="str">
        <f>REPT(" "&amp;$BH$3,1)</f>
        <v> Kasper Torpe</v>
      </c>
      <c r="E12" s="51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4"/>
      <c r="BE12" s="159"/>
      <c r="BF12" s="25"/>
      <c r="BG12" s="20"/>
      <c r="BH12" s="20"/>
      <c r="BI12" s="20"/>
      <c r="BJ12" s="20"/>
      <c r="BK12" s="20"/>
      <c r="BL12" s="20"/>
      <c r="BM12" s="20"/>
      <c r="BN12" s="20"/>
      <c r="BO12" s="20"/>
    </row>
    <row r="13" spans="2:67" ht="15">
      <c r="B13" s="21"/>
      <c r="C13" s="55" t="s">
        <v>84</v>
      </c>
      <c r="D13" s="142"/>
      <c r="E13" s="56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9"/>
      <c r="BE13" s="159"/>
      <c r="BF13" s="25"/>
      <c r="BG13" s="20"/>
      <c r="BH13" s="20"/>
      <c r="BI13" s="20"/>
      <c r="BJ13" s="20"/>
      <c r="BK13" s="20"/>
      <c r="BL13" s="20"/>
      <c r="BM13" s="20"/>
      <c r="BN13" s="20"/>
      <c r="BO13" s="20"/>
    </row>
    <row r="14" spans="2:67" ht="15.75" thickBot="1">
      <c r="B14" s="21"/>
      <c r="C14" s="60"/>
      <c r="D14" s="143" t="str">
        <f>REPT(" "&amp;$BH$4,1)</f>
        <v> Anders C Nielsen</v>
      </c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4"/>
      <c r="BE14" s="160"/>
      <c r="BF14" s="25"/>
      <c r="BG14" s="20"/>
      <c r="BH14" s="20"/>
      <c r="BI14" s="20"/>
      <c r="BJ14" s="20"/>
      <c r="BK14" s="20"/>
      <c r="BL14" s="20"/>
      <c r="BM14" s="20"/>
      <c r="BN14" s="20"/>
      <c r="BO14" s="20"/>
    </row>
    <row r="15" spans="2:67" ht="15.75" thickBot="1">
      <c r="B15" s="42"/>
      <c r="C15" s="26"/>
      <c r="D15" s="144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E15" s="20"/>
      <c r="BF15" s="25"/>
      <c r="BG15" s="20"/>
      <c r="BH15" s="20"/>
      <c r="BI15" s="20"/>
      <c r="BJ15" s="20"/>
      <c r="BK15" s="20"/>
      <c r="BL15" s="20"/>
      <c r="BM15" s="20"/>
      <c r="BN15" s="20"/>
      <c r="BO15" s="20"/>
    </row>
    <row r="16" spans="2:67" ht="15">
      <c r="B16" s="42"/>
      <c r="C16" s="44"/>
      <c r="D16" s="145"/>
      <c r="E16" s="46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9"/>
      <c r="BE16" s="158"/>
      <c r="BF16" s="25"/>
      <c r="BG16" s="20"/>
      <c r="BH16" s="20"/>
      <c r="BI16" s="20"/>
      <c r="BJ16" s="20"/>
      <c r="BK16" s="20"/>
      <c r="BL16" s="20"/>
      <c r="BM16" s="20"/>
      <c r="BN16" s="20"/>
      <c r="BO16" s="20"/>
    </row>
    <row r="17" spans="2:67" ht="15">
      <c r="B17" s="42"/>
      <c r="C17" s="50" t="s">
        <v>85</v>
      </c>
      <c r="D17" s="141" t="str">
        <f>REPT(" "&amp;$BH$3,1)</f>
        <v> Kasper Torpe</v>
      </c>
      <c r="E17" s="51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4"/>
      <c r="BE17" s="159"/>
      <c r="BF17" s="25"/>
      <c r="BG17" s="20"/>
      <c r="BH17" s="20"/>
      <c r="BI17" s="20"/>
      <c r="BJ17" s="20"/>
      <c r="BK17" s="20"/>
      <c r="BL17" s="20"/>
      <c r="BM17" s="20"/>
      <c r="BN17" s="20"/>
      <c r="BO17" s="20"/>
    </row>
    <row r="18" spans="2:67" ht="15">
      <c r="B18" s="42"/>
      <c r="C18" s="55" t="s">
        <v>84</v>
      </c>
      <c r="D18" s="142"/>
      <c r="E18" s="56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9"/>
      <c r="BE18" s="159"/>
      <c r="BF18" s="25"/>
      <c r="BG18" s="20"/>
      <c r="BH18" s="20"/>
      <c r="BI18" s="20"/>
      <c r="BJ18" s="20"/>
      <c r="BK18" s="20"/>
      <c r="BL18" s="20"/>
      <c r="BM18" s="20"/>
      <c r="BN18" s="20"/>
      <c r="BO18" s="20"/>
    </row>
    <row r="19" spans="2:67" ht="15.75" thickBot="1">
      <c r="B19" s="42"/>
      <c r="C19" s="60"/>
      <c r="D19" s="143" t="str">
        <f>REPT(" "&amp;$BH$4,1)</f>
        <v> Anders C Nielsen</v>
      </c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4"/>
      <c r="BE19" s="160"/>
      <c r="BF19" s="25"/>
      <c r="BG19" s="20"/>
      <c r="BH19" s="20"/>
      <c r="BI19" s="20"/>
      <c r="BJ19" s="20"/>
      <c r="BK19" s="20"/>
      <c r="BL19" s="20"/>
      <c r="BM19" s="20"/>
      <c r="BN19" s="20"/>
      <c r="BO19" s="20"/>
    </row>
    <row r="20" spans="2:67" ht="15.75" thickBot="1">
      <c r="B20" s="42"/>
      <c r="C20" s="26"/>
      <c r="D20" s="144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E20" s="20"/>
      <c r="BF20" s="25"/>
      <c r="BG20" s="20"/>
      <c r="BH20" s="20"/>
      <c r="BI20" s="20"/>
      <c r="BJ20" s="20"/>
      <c r="BK20" s="20"/>
      <c r="BL20" s="20"/>
      <c r="BM20" s="20"/>
      <c r="BN20" s="20"/>
      <c r="BO20" s="20"/>
    </row>
    <row r="21" spans="2:67" ht="15">
      <c r="B21" s="21"/>
      <c r="C21" s="44"/>
      <c r="D21" s="145"/>
      <c r="E21" s="46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9"/>
      <c r="BE21" s="158"/>
      <c r="BF21" s="25"/>
      <c r="BG21" s="20"/>
      <c r="BH21" s="20"/>
      <c r="BI21" s="20"/>
      <c r="BJ21" s="20"/>
      <c r="BK21" s="20"/>
      <c r="BL21" s="20"/>
      <c r="BM21" s="20"/>
      <c r="BN21" s="20"/>
      <c r="BO21" s="20"/>
    </row>
    <row r="22" spans="2:67" ht="15">
      <c r="B22" s="21"/>
      <c r="C22" s="50" t="s">
        <v>86</v>
      </c>
      <c r="D22" s="141" t="str">
        <f>REPT(" "&amp;$BH$3,1)</f>
        <v> Kasper Torpe</v>
      </c>
      <c r="E22" s="51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4"/>
      <c r="BE22" s="159"/>
      <c r="BF22" s="25"/>
      <c r="BG22" s="20"/>
      <c r="BH22" s="20"/>
      <c r="BI22" s="20"/>
      <c r="BJ22" s="20"/>
      <c r="BK22" s="20"/>
      <c r="BL22" s="20"/>
      <c r="BM22" s="20"/>
      <c r="BN22" s="20"/>
      <c r="BO22" s="20"/>
    </row>
    <row r="23" spans="2:67" ht="15">
      <c r="B23" s="21"/>
      <c r="C23" s="55" t="s">
        <v>84</v>
      </c>
      <c r="D23" s="142"/>
      <c r="E23" s="56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9"/>
      <c r="BE23" s="159"/>
      <c r="BF23" s="25"/>
      <c r="BG23" s="20"/>
      <c r="BH23" s="20"/>
      <c r="BI23" s="20"/>
      <c r="BJ23" s="20"/>
      <c r="BK23" s="20"/>
      <c r="BL23" s="20"/>
      <c r="BM23" s="20"/>
      <c r="BN23" s="20"/>
      <c r="BO23" s="20"/>
    </row>
    <row r="24" spans="2:67" ht="15.75" thickBot="1">
      <c r="B24" s="21"/>
      <c r="C24" s="60"/>
      <c r="D24" s="143" t="str">
        <f>REPT(" "&amp;$BH$4,1)</f>
        <v> Anders C Nielsen</v>
      </c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4"/>
      <c r="BE24" s="160"/>
      <c r="BF24" s="25"/>
      <c r="BG24" s="20"/>
      <c r="BH24" s="20"/>
      <c r="BI24" s="20"/>
      <c r="BJ24" s="20"/>
      <c r="BK24" s="20"/>
      <c r="BL24" s="20"/>
      <c r="BM24" s="20"/>
      <c r="BN24" s="20"/>
      <c r="BO24" s="20"/>
    </row>
    <row r="25" spans="2:67" ht="15.75" thickBot="1">
      <c r="B25" s="42"/>
      <c r="C25" s="26"/>
      <c r="D25" s="144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E25" s="20"/>
      <c r="BF25" s="25"/>
      <c r="BG25" s="20"/>
      <c r="BH25" s="20"/>
      <c r="BI25" s="20"/>
      <c r="BJ25" s="20"/>
      <c r="BK25" s="20"/>
      <c r="BL25" s="20"/>
      <c r="BM25" s="20"/>
      <c r="BN25" s="20"/>
      <c r="BO25" s="20"/>
    </row>
    <row r="26" spans="2:67" ht="15">
      <c r="B26" s="42"/>
      <c r="C26" s="44"/>
      <c r="D26" s="145"/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9"/>
      <c r="BE26" s="158"/>
      <c r="BF26" s="25"/>
      <c r="BG26" s="20"/>
      <c r="BH26" s="20"/>
      <c r="BI26" s="20"/>
      <c r="BJ26" s="20"/>
      <c r="BK26" s="20"/>
      <c r="BL26" s="20"/>
      <c r="BM26" s="20"/>
      <c r="BN26" s="20"/>
      <c r="BO26" s="20"/>
    </row>
    <row r="27" spans="2:67" ht="15">
      <c r="B27" s="42"/>
      <c r="C27" s="50" t="s">
        <v>87</v>
      </c>
      <c r="D27" s="141" t="str">
        <f>REPT(" "&amp;$BH$3,1)</f>
        <v> Kasper Torpe</v>
      </c>
      <c r="E27" s="51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4"/>
      <c r="BE27" s="159"/>
      <c r="BF27" s="25"/>
      <c r="BG27" s="20"/>
      <c r="BH27" s="20"/>
      <c r="BI27" s="20"/>
      <c r="BJ27" s="20"/>
      <c r="BK27" s="20"/>
      <c r="BL27" s="20"/>
      <c r="BM27" s="20"/>
      <c r="BN27" s="20"/>
      <c r="BO27" s="20"/>
    </row>
    <row r="28" spans="2:67" ht="15">
      <c r="B28" s="42"/>
      <c r="C28" s="55" t="s">
        <v>84</v>
      </c>
      <c r="D28" s="142"/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9"/>
      <c r="BE28" s="159"/>
      <c r="BF28" s="25"/>
      <c r="BG28" s="20"/>
      <c r="BH28" s="20"/>
      <c r="BI28" s="20"/>
      <c r="BJ28" s="20"/>
      <c r="BK28" s="20"/>
      <c r="BL28" s="20"/>
      <c r="BM28" s="20"/>
      <c r="BN28" s="20"/>
      <c r="BO28" s="20"/>
    </row>
    <row r="29" spans="2:67" ht="15.75" thickBot="1">
      <c r="B29" s="42"/>
      <c r="C29" s="60"/>
      <c r="D29" s="143" t="str">
        <f>REPT(" "&amp;$BH$4,1)</f>
        <v> Anders C Nielsen</v>
      </c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E29" s="160"/>
      <c r="BF29" s="25"/>
      <c r="BG29" s="20"/>
      <c r="BH29" s="20"/>
      <c r="BI29" s="20"/>
      <c r="BJ29" s="20"/>
      <c r="BK29" s="20"/>
      <c r="BL29" s="20"/>
      <c r="BM29" s="20"/>
      <c r="BN29" s="20"/>
      <c r="BO29" s="20"/>
    </row>
    <row r="30" spans="2:67" ht="15.75" thickBot="1">
      <c r="B30" s="42"/>
      <c r="C30" s="26"/>
      <c r="D30" s="144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E30" s="20"/>
      <c r="BF30" s="25"/>
      <c r="BG30" s="20"/>
      <c r="BH30" s="20"/>
      <c r="BI30" s="20"/>
      <c r="BJ30" s="20"/>
      <c r="BK30" s="20"/>
      <c r="BL30" s="20"/>
      <c r="BM30" s="20"/>
      <c r="BN30" s="20"/>
      <c r="BO30" s="20"/>
    </row>
    <row r="31" spans="2:67" ht="15">
      <c r="B31" s="42"/>
      <c r="C31" s="44"/>
      <c r="D31" s="145"/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9"/>
      <c r="BE31" s="158"/>
      <c r="BF31" s="25"/>
      <c r="BG31" s="20"/>
      <c r="BH31" s="20"/>
      <c r="BI31" s="20"/>
      <c r="BJ31" s="20"/>
      <c r="BK31" s="20"/>
      <c r="BL31" s="20"/>
      <c r="BM31" s="20"/>
      <c r="BN31" s="20"/>
      <c r="BO31" s="20"/>
    </row>
    <row r="32" spans="2:67" ht="15">
      <c r="B32" s="42"/>
      <c r="C32" s="50" t="s">
        <v>88</v>
      </c>
      <c r="D32" s="141" t="str">
        <f>REPT(" "&amp;$BH$3,1)</f>
        <v> Kasper Torpe</v>
      </c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4"/>
      <c r="BE32" s="159"/>
      <c r="BF32" s="25"/>
      <c r="BG32" s="20"/>
      <c r="BH32" s="20"/>
      <c r="BI32" s="20"/>
      <c r="BJ32" s="20"/>
      <c r="BK32" s="20"/>
      <c r="BL32" s="20"/>
      <c r="BM32" s="20"/>
      <c r="BN32" s="20"/>
      <c r="BO32" s="20"/>
    </row>
    <row r="33" spans="2:67" ht="15">
      <c r="B33" s="42"/>
      <c r="C33" s="55" t="s">
        <v>84</v>
      </c>
      <c r="D33" s="142"/>
      <c r="E33" s="56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9"/>
      <c r="BE33" s="159"/>
      <c r="BF33" s="25"/>
      <c r="BG33" s="20"/>
      <c r="BH33" s="20"/>
      <c r="BI33" s="20"/>
      <c r="BJ33" s="20"/>
      <c r="BK33" s="20"/>
      <c r="BL33" s="20"/>
      <c r="BM33" s="20"/>
      <c r="BN33" s="20"/>
      <c r="BO33" s="20"/>
    </row>
    <row r="34" spans="2:67" ht="15.75" thickBot="1">
      <c r="B34" s="42"/>
      <c r="C34" s="60"/>
      <c r="D34" s="143" t="str">
        <f>REPT(" "&amp;$BH$4,1)</f>
        <v> Anders C Nielsen</v>
      </c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4"/>
      <c r="BE34" s="160"/>
      <c r="BF34" s="25"/>
      <c r="BG34" s="20"/>
      <c r="BH34" s="20"/>
      <c r="BI34" s="20"/>
      <c r="BJ34" s="20"/>
      <c r="BK34" s="20"/>
      <c r="BL34" s="20"/>
      <c r="BM34" s="20"/>
      <c r="BN34" s="20"/>
      <c r="BO34" s="20"/>
    </row>
    <row r="35" spans="2:67" ht="15.75" thickBot="1">
      <c r="B35" s="42"/>
      <c r="C35" s="26"/>
      <c r="D35" s="3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E35" s="20"/>
      <c r="BF35" s="25"/>
      <c r="BG35" s="20"/>
      <c r="BH35" s="20"/>
      <c r="BI35" s="20"/>
      <c r="BJ35" s="20"/>
      <c r="BK35" s="20"/>
      <c r="BL35" s="20"/>
      <c r="BM35" s="20"/>
      <c r="BN35" s="20"/>
      <c r="BO35" s="20"/>
    </row>
    <row r="36" spans="2:67" ht="15.75" customHeight="1">
      <c r="B36" s="42"/>
      <c r="C36" s="26"/>
      <c r="D36" s="3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3"/>
      <c r="AB36" s="154"/>
      <c r="AC36" s="154"/>
      <c r="AD36" s="155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48" t="s">
        <v>89</v>
      </c>
      <c r="AP36" s="48" t="s">
        <v>90</v>
      </c>
      <c r="AQ36" s="48" t="s">
        <v>89</v>
      </c>
      <c r="AR36" s="48"/>
      <c r="AS36" s="48"/>
      <c r="AT36" s="48" t="s">
        <v>90</v>
      </c>
      <c r="AU36" s="48" t="s">
        <v>89</v>
      </c>
      <c r="AV36" s="48" t="s">
        <v>90</v>
      </c>
      <c r="AW36" s="48" t="s">
        <v>89</v>
      </c>
      <c r="AX36" s="48"/>
      <c r="AY36" s="48" t="s">
        <v>90</v>
      </c>
      <c r="AZ36" s="48" t="s">
        <v>89</v>
      </c>
      <c r="BA36" s="48" t="s">
        <v>90</v>
      </c>
      <c r="BB36" s="48" t="s">
        <v>89</v>
      </c>
      <c r="BC36" s="49"/>
      <c r="BE36" s="158"/>
      <c r="BF36" s="25"/>
      <c r="BG36" s="20"/>
      <c r="BH36" s="20"/>
      <c r="BI36" s="20"/>
      <c r="BJ36" s="20"/>
      <c r="BK36" s="20"/>
      <c r="BL36" s="20"/>
      <c r="BM36" s="20"/>
      <c r="BN36" s="20"/>
      <c r="BO36" s="20"/>
    </row>
    <row r="37" spans="2:67" ht="15">
      <c r="B37" s="42"/>
      <c r="C37" s="26"/>
      <c r="D37" s="65" t="s">
        <v>91</v>
      </c>
      <c r="E37" s="26" t="s">
        <v>92</v>
      </c>
      <c r="F37" s="26"/>
      <c r="G37" s="26"/>
      <c r="H37" s="26"/>
      <c r="S37" s="26"/>
      <c r="T37" s="26"/>
      <c r="U37" s="26"/>
      <c r="V37" s="65" t="s">
        <v>93</v>
      </c>
      <c r="W37" s="26"/>
      <c r="X37" s="26"/>
      <c r="Y37" s="26"/>
      <c r="Z37" s="26"/>
      <c r="AA37" s="156"/>
      <c r="AB37" s="66"/>
      <c r="AC37" s="67"/>
      <c r="AD37" s="152"/>
      <c r="AE37" s="140" t="s">
        <v>94</v>
      </c>
      <c r="AF37" s="68"/>
      <c r="AG37" s="38"/>
      <c r="AH37" s="38"/>
      <c r="AI37" s="38"/>
      <c r="AJ37" s="38"/>
      <c r="AK37" s="38"/>
      <c r="AL37" s="38"/>
      <c r="AM37" s="38"/>
      <c r="AN37" s="38"/>
      <c r="AO37" s="53">
        <v>0</v>
      </c>
      <c r="AP37" s="53">
        <v>1</v>
      </c>
      <c r="AQ37" s="53">
        <v>2</v>
      </c>
      <c r="AR37" s="53"/>
      <c r="AS37" s="53"/>
      <c r="AT37" s="53">
        <v>2</v>
      </c>
      <c r="AU37" s="53">
        <v>3</v>
      </c>
      <c r="AV37" s="53">
        <v>4</v>
      </c>
      <c r="AW37" s="53">
        <v>5</v>
      </c>
      <c r="AX37" s="53"/>
      <c r="AY37" s="53">
        <v>5</v>
      </c>
      <c r="AZ37" s="53">
        <v>6</v>
      </c>
      <c r="BA37" s="53">
        <v>7</v>
      </c>
      <c r="BB37" s="53">
        <v>8</v>
      </c>
      <c r="BC37" s="54">
        <v>9</v>
      </c>
      <c r="BE37" s="161" t="s">
        <v>95</v>
      </c>
      <c r="BF37" s="25"/>
      <c r="BG37" s="20"/>
      <c r="BH37" s="20"/>
      <c r="BI37" s="20"/>
      <c r="BJ37" s="20"/>
      <c r="BK37" s="20"/>
      <c r="BL37" s="20"/>
      <c r="BM37" s="20"/>
      <c r="BN37" s="20"/>
      <c r="BO37" s="20"/>
    </row>
    <row r="38" spans="2:67" ht="15">
      <c r="B38" s="42"/>
      <c r="C38" s="26"/>
      <c r="D38" s="65"/>
      <c r="E38" s="26"/>
      <c r="F38" s="26"/>
      <c r="G38" s="26"/>
      <c r="H38" s="26"/>
      <c r="S38" s="26"/>
      <c r="T38" s="26"/>
      <c r="U38" s="26"/>
      <c r="V38" s="26"/>
      <c r="W38" s="26"/>
      <c r="X38" s="26"/>
      <c r="Y38" s="26"/>
      <c r="Z38" s="26"/>
      <c r="AA38" s="156"/>
      <c r="AB38" s="26"/>
      <c r="AC38" s="69"/>
      <c r="AD38" s="152"/>
      <c r="AE38" s="28"/>
      <c r="AF38" s="65"/>
      <c r="AG38" s="28"/>
      <c r="AH38" s="28"/>
      <c r="AI38" s="28"/>
      <c r="AJ38" s="28"/>
      <c r="AK38" s="28"/>
      <c r="AL38" s="28"/>
      <c r="AM38" s="28"/>
      <c r="AN38" s="28"/>
      <c r="AO38" s="58"/>
      <c r="AP38" s="58"/>
      <c r="AQ38" s="58"/>
      <c r="AR38" s="58" t="s">
        <v>89</v>
      </c>
      <c r="AS38" s="58" t="s">
        <v>90</v>
      </c>
      <c r="AT38" s="58"/>
      <c r="AU38" s="58"/>
      <c r="AV38" s="58"/>
      <c r="AW38" s="58"/>
      <c r="AX38" s="58" t="s">
        <v>89</v>
      </c>
      <c r="AY38" s="58"/>
      <c r="AZ38" s="58"/>
      <c r="BA38" s="58"/>
      <c r="BB38" s="58"/>
      <c r="BC38" s="59"/>
      <c r="BE38" s="162" t="s">
        <v>96</v>
      </c>
      <c r="BF38" s="25"/>
      <c r="BG38" s="20"/>
      <c r="BH38" s="20"/>
      <c r="BI38" s="20"/>
      <c r="BJ38" s="20"/>
      <c r="BK38" s="20"/>
      <c r="BL38" s="20"/>
      <c r="BM38" s="20"/>
      <c r="BN38" s="20"/>
      <c r="BO38" s="20"/>
    </row>
    <row r="39" spans="2:67" ht="15.75" thickBot="1">
      <c r="B39" s="42"/>
      <c r="C39" s="26"/>
      <c r="D39" s="65" t="s">
        <v>97</v>
      </c>
      <c r="E39" s="26" t="s">
        <v>98</v>
      </c>
      <c r="F39" s="26"/>
      <c r="G39" s="26"/>
      <c r="H39" s="26"/>
      <c r="S39" s="26"/>
      <c r="T39" s="26"/>
      <c r="U39" s="26"/>
      <c r="V39" s="26"/>
      <c r="W39" s="26"/>
      <c r="X39" s="26"/>
      <c r="Y39" s="26"/>
      <c r="Z39" s="26"/>
      <c r="AA39" s="147"/>
      <c r="AB39" s="148"/>
      <c r="AC39" s="148"/>
      <c r="AD39" s="157"/>
      <c r="AE39" s="149" t="s">
        <v>99</v>
      </c>
      <c r="AF39" s="150"/>
      <c r="AG39" s="151"/>
      <c r="AH39" s="151"/>
      <c r="AI39" s="151"/>
      <c r="AJ39" s="151"/>
      <c r="AK39" s="151"/>
      <c r="AL39" s="151"/>
      <c r="AM39" s="151"/>
      <c r="AN39" s="151"/>
      <c r="AO39" s="63"/>
      <c r="AP39" s="63"/>
      <c r="AQ39" s="63"/>
      <c r="AR39" s="63">
        <v>0</v>
      </c>
      <c r="AS39" s="63">
        <v>1</v>
      </c>
      <c r="AT39" s="63"/>
      <c r="AU39" s="63"/>
      <c r="AV39" s="63"/>
      <c r="AW39" s="63"/>
      <c r="AX39" s="63">
        <v>1</v>
      </c>
      <c r="AY39" s="63"/>
      <c r="AZ39" s="63"/>
      <c r="BA39" s="63"/>
      <c r="BB39" s="63"/>
      <c r="BC39" s="64"/>
      <c r="BE39" s="160"/>
      <c r="BF39" s="25"/>
      <c r="BG39" s="20"/>
      <c r="BH39" s="20"/>
      <c r="BI39" s="20"/>
      <c r="BJ39" s="20"/>
      <c r="BK39" s="20"/>
      <c r="BL39" s="20"/>
      <c r="BM39" s="20"/>
      <c r="BN39" s="20"/>
      <c r="BO39" s="20"/>
    </row>
    <row r="40" spans="2:67" ht="15">
      <c r="B40" s="70"/>
      <c r="C40" s="71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38"/>
      <c r="BE40" s="71"/>
      <c r="BF40" s="74"/>
      <c r="BG40" s="20"/>
      <c r="BH40" s="20"/>
      <c r="BI40" s="20"/>
      <c r="BJ40" s="20"/>
      <c r="BK40" s="20"/>
      <c r="BL40" s="20"/>
      <c r="BM40" s="20"/>
      <c r="BN40" s="20"/>
      <c r="BO40" s="20"/>
    </row>
    <row r="41" spans="3:67" ht="15">
      <c r="C41" s="20"/>
      <c r="D41" s="75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</row>
    <row r="42" spans="3:67" ht="15">
      <c r="C42" s="20"/>
      <c r="D42" s="75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</row>
    <row r="43" spans="3:67" ht="15">
      <c r="C43" s="20"/>
      <c r="D43" s="75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</row>
  </sheetData>
  <sheetProtection/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9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20">
    <pageSetUpPr fitToPage="1"/>
  </sheetPr>
  <dimension ref="A2:E59"/>
  <sheetViews>
    <sheetView showGridLines="0" tabSelected="1" zoomScale="50" zoomScaleNormal="50" zoomScalePageLayoutView="0" workbookViewId="0" topLeftCell="A1">
      <selection activeCell="E52" sqref="E52"/>
    </sheetView>
  </sheetViews>
  <sheetFormatPr defaultColWidth="8.88671875" defaultRowHeight="15"/>
  <cols>
    <col min="1" max="1" width="5.77734375" style="6" customWidth="1"/>
    <col min="2" max="2" width="40.99609375" style="10" customWidth="1"/>
    <col min="3" max="3" width="4.10546875" style="0" customWidth="1"/>
    <col min="4" max="4" width="6.5546875" style="6" customWidth="1"/>
    <col min="5" max="5" width="41.6640625" style="0" customWidth="1"/>
  </cols>
  <sheetData>
    <row r="2" spans="1:5" ht="33.75">
      <c r="A2" s="163" t="s">
        <v>125</v>
      </c>
      <c r="B2" s="164"/>
      <c r="C2" s="165"/>
      <c r="D2" s="163" t="s">
        <v>21</v>
      </c>
      <c r="E2" s="166"/>
    </row>
    <row r="3" spans="1:5" ht="15.75">
      <c r="A3" s="167"/>
      <c r="B3" s="164"/>
      <c r="C3" s="165"/>
      <c r="D3" s="168"/>
      <c r="E3" s="169"/>
    </row>
    <row r="4" spans="1:5" ht="15.75">
      <c r="A4" s="168">
        <v>1</v>
      </c>
      <c r="B4" s="169" t="str">
        <f>'DB-Res'!F11</f>
        <v>Leila Jørgensen</v>
      </c>
      <c r="C4" s="165"/>
      <c r="D4" s="168">
        <v>1</v>
      </c>
      <c r="E4" s="169" t="str">
        <f>'HB-Res'!F11</f>
        <v>Lars Peter Munch Larsen (W/C)</v>
      </c>
    </row>
    <row r="5" spans="1:5" ht="15.75">
      <c r="A5" s="168">
        <v>2</v>
      </c>
      <c r="B5" s="169" t="str">
        <f>'DB-Res'!H11</f>
        <v>Karina Pilak</v>
      </c>
      <c r="C5" s="165"/>
      <c r="D5" s="168">
        <v>2</v>
      </c>
      <c r="E5" s="169" t="str">
        <f>'HB-Res'!H11</f>
        <v>Ole Djurhuus</v>
      </c>
    </row>
    <row r="6" spans="1:5" ht="15.75">
      <c r="A6" s="168">
        <v>3</v>
      </c>
      <c r="B6" s="169" t="str">
        <f>'DB-Res'!F12</f>
        <v>Eve Alfonso</v>
      </c>
      <c r="C6" s="170"/>
      <c r="D6" s="168">
        <v>3</v>
      </c>
      <c r="E6" s="169" t="str">
        <f>'HB-Res'!F12</f>
        <v>Jacob Poulsby Andersen</v>
      </c>
    </row>
    <row r="7" spans="1:5" ht="15.75">
      <c r="A7" s="168">
        <v>4</v>
      </c>
      <c r="B7" s="169" t="str">
        <f>'DB-Res'!H12</f>
        <v>Judit Nemeth</v>
      </c>
      <c r="C7" s="165"/>
      <c r="D7" s="168">
        <v>4</v>
      </c>
      <c r="E7" s="169" t="str">
        <f>'HB-Res'!H12</f>
        <v>Mathias Skjernov</v>
      </c>
    </row>
    <row r="8" spans="1:5" ht="15.75">
      <c r="A8" s="168">
        <v>5</v>
      </c>
      <c r="B8" s="169" t="str">
        <f>'DB-Res'!F15</f>
        <v>Natasja Krummes</v>
      </c>
      <c r="C8" s="165"/>
      <c r="D8" s="168">
        <v>5</v>
      </c>
      <c r="E8" s="169" t="str">
        <f>'HB-Res'!F15</f>
        <v>Christian Von Huth </v>
      </c>
    </row>
    <row r="9" spans="1:5" ht="15.75">
      <c r="A9" s="168">
        <v>6</v>
      </c>
      <c r="B9" s="169" t="str">
        <f>'DB-Res'!H15</f>
        <v>Lise Aagesen</v>
      </c>
      <c r="C9" s="165"/>
      <c r="D9" s="168">
        <v>6</v>
      </c>
      <c r="E9" s="169" t="str">
        <f>'HB-Res'!H15</f>
        <v>Peter Stummann</v>
      </c>
    </row>
    <row r="10" spans="1:5" ht="15.75">
      <c r="A10" s="168">
        <v>7</v>
      </c>
      <c r="B10" s="169" t="str">
        <f>'DB-Res'!F16</f>
        <v>Simone Kamp Martens</v>
      </c>
      <c r="C10" s="165"/>
      <c r="D10" s="168">
        <v>7</v>
      </c>
      <c r="E10" s="169" t="str">
        <f>'HB-Res'!F16</f>
        <v>Bo Wendemo</v>
      </c>
    </row>
    <row r="11" spans="1:5" ht="15.75">
      <c r="A11" s="168">
        <v>8</v>
      </c>
      <c r="B11" s="169" t="str">
        <f>'DB-Res'!H16</f>
        <v>Herdis Gudbrandsdottir</v>
      </c>
      <c r="C11" s="165"/>
      <c r="D11" s="168">
        <v>8</v>
      </c>
      <c r="E11" s="169" t="str">
        <f>'HB-Res'!H16</f>
        <v>Jonatan Clausen</v>
      </c>
    </row>
    <row r="12" spans="1:5" ht="15.75">
      <c r="A12" s="168"/>
      <c r="B12" s="169"/>
      <c r="C12" s="165"/>
      <c r="D12" s="168"/>
      <c r="E12" s="169"/>
    </row>
    <row r="13" spans="1:5" ht="15.75">
      <c r="A13" s="168"/>
      <c r="B13" s="169"/>
      <c r="C13" s="165"/>
      <c r="D13" s="168"/>
      <c r="E13" s="169"/>
    </row>
    <row r="14" spans="1:5" ht="33.75">
      <c r="A14" s="163" t="s">
        <v>137</v>
      </c>
      <c r="B14" s="166"/>
      <c r="C14" s="165"/>
      <c r="D14" s="163" t="s">
        <v>34</v>
      </c>
      <c r="E14" s="166"/>
    </row>
    <row r="15" spans="1:5" ht="15.75">
      <c r="A15" s="168"/>
      <c r="B15" s="165"/>
      <c r="C15" s="165"/>
      <c r="D15" s="168"/>
      <c r="E15" s="169"/>
    </row>
    <row r="16" spans="1:5" ht="15.75">
      <c r="A16" s="168">
        <v>1</v>
      </c>
      <c r="B16" s="169" t="str">
        <f>'DB-Res'!F11</f>
        <v>Leila Jørgensen</v>
      </c>
      <c r="C16" s="165"/>
      <c r="D16" s="168">
        <v>1</v>
      </c>
      <c r="E16" s="169" t="str">
        <f>'HC-Res'!F11</f>
        <v>Rune L. Sørensen</v>
      </c>
    </row>
    <row r="17" spans="1:5" ht="15.75">
      <c r="A17" s="168">
        <v>2</v>
      </c>
      <c r="B17" s="169" t="str">
        <f>'DB-Res'!H11</f>
        <v>Karina Pilak</v>
      </c>
      <c r="C17" s="165"/>
      <c r="D17" s="168">
        <v>2</v>
      </c>
      <c r="E17" s="169" t="str">
        <f>'HC-Res'!H11</f>
        <v>Jacob Dyrehauge</v>
      </c>
    </row>
    <row r="18" spans="1:5" ht="15.75">
      <c r="A18" s="168">
        <v>3</v>
      </c>
      <c r="B18" s="169" t="str">
        <f>'DB-Res'!F12</f>
        <v>Eve Alfonso</v>
      </c>
      <c r="C18" s="165"/>
      <c r="D18" s="168">
        <v>3</v>
      </c>
      <c r="E18" s="169" t="str">
        <f>'HC-Res'!F12</f>
        <v>Thomas Rønn</v>
      </c>
    </row>
    <row r="19" spans="1:5" ht="15.75">
      <c r="A19" s="168">
        <v>4</v>
      </c>
      <c r="B19" s="169" t="str">
        <f>'DB-Res'!H12</f>
        <v>Judit Nemeth</v>
      </c>
      <c r="C19" s="165"/>
      <c r="D19" s="168">
        <v>4</v>
      </c>
      <c r="E19" s="169" t="str">
        <f>'HC-Res'!H12</f>
        <v>Michael Nielsen</v>
      </c>
    </row>
    <row r="20" spans="1:5" ht="15.75">
      <c r="A20" s="168">
        <v>5</v>
      </c>
      <c r="B20" s="169" t="str">
        <f>'DB-Res'!F15</f>
        <v>Natasja Krummes</v>
      </c>
      <c r="C20" s="165"/>
      <c r="D20" s="168">
        <v>5</v>
      </c>
      <c r="E20" s="169" t="str">
        <f>'HC-Res'!F15</f>
        <v>Cecilie Mayer</v>
      </c>
    </row>
    <row r="21" spans="1:5" ht="15.75">
      <c r="A21" s="168">
        <v>6</v>
      </c>
      <c r="B21" s="169" t="str">
        <f>'DB-Res'!H15</f>
        <v>Lise Aagesen</v>
      </c>
      <c r="C21" s="165"/>
      <c r="D21" s="168">
        <v>6</v>
      </c>
      <c r="E21" s="169" t="str">
        <f>'HC-Res'!H15</f>
        <v>Jan Kloppenborg</v>
      </c>
    </row>
    <row r="22" spans="1:5" ht="15.75">
      <c r="A22" s="168">
        <v>7</v>
      </c>
      <c r="B22" s="169" t="str">
        <f>'DB-Res'!F16</f>
        <v>Simone Kamp Martens</v>
      </c>
      <c r="C22" s="165"/>
      <c r="D22" s="168">
        <v>7</v>
      </c>
      <c r="E22" s="169" t="str">
        <f>'HC-Res'!F16</f>
        <v>Rasmus Krogh Pedersen</v>
      </c>
    </row>
    <row r="23" spans="1:5" ht="15.75">
      <c r="A23" s="168">
        <v>8</v>
      </c>
      <c r="B23" s="169" t="str">
        <f>'DB-Res'!H16</f>
        <v>Herdis Gudbrandsdottir</v>
      </c>
      <c r="C23" s="165"/>
      <c r="D23" s="168">
        <v>8</v>
      </c>
      <c r="E23" s="169" t="str">
        <f>'HC-Res'!H16</f>
        <v>Mikkel Larssen</v>
      </c>
    </row>
    <row r="24" ht="15.75">
      <c r="C24" s="165"/>
    </row>
    <row r="25" spans="3:5" ht="33.75">
      <c r="C25" s="165"/>
      <c r="D25" s="163" t="s">
        <v>47</v>
      </c>
      <c r="E25" s="166"/>
    </row>
    <row r="26" spans="3:5" ht="15.75">
      <c r="C26" s="165"/>
      <c r="D26" s="168"/>
      <c r="E26" s="165"/>
    </row>
    <row r="27" spans="3:5" ht="15.75">
      <c r="C27" s="165"/>
      <c r="D27" s="168">
        <v>1</v>
      </c>
      <c r="E27" s="169" t="str">
        <f>'HD-Res'!F11</f>
        <v>Rasmus V. Carlsen</v>
      </c>
    </row>
    <row r="28" spans="3:5" ht="15.75">
      <c r="C28" s="165"/>
      <c r="D28" s="168">
        <v>2</v>
      </c>
      <c r="E28" s="169" t="str">
        <f>'HD-Res'!H11</f>
        <v>Adam L. Knudsen</v>
      </c>
    </row>
    <row r="29" spans="3:5" ht="15.75">
      <c r="C29" s="165"/>
      <c r="D29" s="168">
        <v>3</v>
      </c>
      <c r="E29" s="169" t="str">
        <f>'HD-Res'!F12</f>
        <v>Kasper Torpe</v>
      </c>
    </row>
    <row r="30" spans="3:5" ht="15.75">
      <c r="C30" s="165"/>
      <c r="D30" s="168">
        <v>4</v>
      </c>
      <c r="E30" s="169" t="str">
        <f>'HD-Res'!H12</f>
        <v>Anders C Nielsen</v>
      </c>
    </row>
    <row r="31" spans="3:5" ht="15.75">
      <c r="C31" s="165"/>
      <c r="D31" s="168">
        <v>5</v>
      </c>
      <c r="E31" s="169" t="str">
        <f>'HD-Res'!F15</f>
        <v>Amar Mahmoud</v>
      </c>
    </row>
    <row r="32" spans="1:5" ht="15.75">
      <c r="A32" s="168"/>
      <c r="B32" s="169"/>
      <c r="C32" s="165"/>
      <c r="D32" s="168">
        <v>6</v>
      </c>
      <c r="E32" s="169" t="str">
        <f>'HD-Res'!H15</f>
        <v>Jens Løppenthien</v>
      </c>
    </row>
    <row r="33" spans="1:5" ht="15.75">
      <c r="A33" s="168"/>
      <c r="B33" s="169"/>
      <c r="C33" s="165"/>
      <c r="D33" s="168">
        <v>7</v>
      </c>
      <c r="E33" s="169" t="str">
        <f>'HD-Res'!F16</f>
        <v>Flemming Petersen</v>
      </c>
    </row>
    <row r="34" spans="1:5" ht="15.75">
      <c r="A34" s="168"/>
      <c r="B34" s="169"/>
      <c r="C34" s="165"/>
      <c r="D34" s="168">
        <v>8</v>
      </c>
      <c r="E34" s="169" t="str">
        <f>'HD-Res'!H16</f>
        <v>Kenneth Petersen</v>
      </c>
    </row>
    <row r="35" spans="1:5" ht="15.75">
      <c r="A35" s="168"/>
      <c r="B35" s="169"/>
      <c r="C35" s="165"/>
      <c r="D35" s="168"/>
      <c r="E35" s="169"/>
    </row>
    <row r="36" spans="1:5" ht="15.75">
      <c r="A36" s="168"/>
      <c r="B36" s="169"/>
      <c r="C36" s="165"/>
      <c r="D36" s="168"/>
      <c r="E36" s="169"/>
    </row>
    <row r="37" spans="1:5" ht="33.75">
      <c r="A37" s="168"/>
      <c r="B37" s="169"/>
      <c r="C37" s="165"/>
      <c r="D37" s="163" t="s">
        <v>60</v>
      </c>
      <c r="E37" s="166"/>
    </row>
    <row r="38" spans="1:5" ht="15.75">
      <c r="A38" s="168"/>
      <c r="B38" s="169"/>
      <c r="C38" s="165"/>
      <c r="D38" s="168"/>
      <c r="E38" s="165"/>
    </row>
    <row r="39" spans="1:5" ht="15.75">
      <c r="A39" s="168"/>
      <c r="B39" s="169"/>
      <c r="C39" s="165"/>
      <c r="D39" s="168">
        <v>1</v>
      </c>
      <c r="E39" s="169" t="str">
        <f>'HE-Res'!F11</f>
        <v>Poul Crone</v>
      </c>
    </row>
    <row r="40" spans="1:5" ht="15.75">
      <c r="A40" s="168"/>
      <c r="B40" s="169"/>
      <c r="C40" s="165"/>
      <c r="D40" s="168">
        <v>2</v>
      </c>
      <c r="E40" s="169" t="str">
        <f>'HE-Res'!H11</f>
        <v>Christian N. Brevadt</v>
      </c>
    </row>
    <row r="41" spans="1:5" ht="15.75">
      <c r="A41" s="168"/>
      <c r="B41" s="169"/>
      <c r="C41" s="165"/>
      <c r="D41" s="168">
        <v>3</v>
      </c>
      <c r="E41" s="169" t="str">
        <f>'HE-Res'!F12</f>
        <v>Rune Klitgaard</v>
      </c>
    </row>
    <row r="42" spans="3:5" ht="15.75">
      <c r="C42" s="165"/>
      <c r="D42" s="168">
        <v>4</v>
      </c>
      <c r="E42" s="169" t="str">
        <f>'HE-Res'!H12</f>
        <v>Kristian Ballisager</v>
      </c>
    </row>
    <row r="43" spans="3:5" ht="15.75">
      <c r="C43" s="165"/>
      <c r="D43" s="168">
        <v>5</v>
      </c>
      <c r="E43" s="169" t="str">
        <f>'HE-Res'!F15</f>
        <v>Thomas Christensen</v>
      </c>
    </row>
    <row r="44" spans="3:5" ht="15.75">
      <c r="C44" s="165"/>
      <c r="D44" s="168">
        <v>6</v>
      </c>
      <c r="E44" s="169" t="str">
        <f>'HE-Res'!H15</f>
        <v>Mikael Rom</v>
      </c>
    </row>
    <row r="45" spans="3:5" ht="15.75">
      <c r="C45" s="165"/>
      <c r="D45" s="168">
        <v>7</v>
      </c>
      <c r="E45" s="169" t="str">
        <f>'HE-Res'!F16</f>
        <v>Katarina Holm (W/C)</v>
      </c>
    </row>
    <row r="46" spans="3:5" ht="15.75">
      <c r="C46" s="165"/>
      <c r="D46" s="168">
        <v>8</v>
      </c>
      <c r="E46" s="169" t="str">
        <f>'HE-Res'!H16</f>
        <v>Jørn Karlsen</v>
      </c>
    </row>
    <row r="47" spans="3:5" ht="15.75">
      <c r="C47" s="165"/>
      <c r="D47"/>
      <c r="E47" s="165"/>
    </row>
    <row r="48" spans="3:5" ht="15.75">
      <c r="C48" s="165"/>
      <c r="D48"/>
      <c r="E48" s="165"/>
    </row>
    <row r="49" spans="3:5" ht="33.75">
      <c r="C49" s="165"/>
      <c r="D49" s="163" t="s">
        <v>218</v>
      </c>
      <c r="E49" s="166"/>
    </row>
    <row r="50" spans="3:5" ht="15.75">
      <c r="C50" s="165"/>
      <c r="D50" s="168"/>
      <c r="E50" s="165"/>
    </row>
    <row r="51" spans="3:5" ht="15.75">
      <c r="C51" s="165"/>
      <c r="D51" s="168">
        <v>1</v>
      </c>
      <c r="E51" s="169" t="str">
        <f>'HF-Res'!F11</f>
        <v>Jesper Bülow</v>
      </c>
    </row>
    <row r="52" spans="1:5" ht="15.75">
      <c r="A52" s="168"/>
      <c r="B52" s="169"/>
      <c r="C52" s="165"/>
      <c r="D52" s="168">
        <v>2</v>
      </c>
      <c r="E52" s="169" t="str">
        <f>'HF-Res'!H11</f>
        <v>Thomas Højgaard Allin</v>
      </c>
    </row>
    <row r="53" spans="1:5" ht="15.75">
      <c r="A53"/>
      <c r="B53"/>
      <c r="C53" s="165"/>
      <c r="D53" s="168">
        <v>3</v>
      </c>
      <c r="E53" s="169" t="str">
        <f>'HF-Res'!F12</f>
        <v>Steen Koefoed</v>
      </c>
    </row>
    <row r="54" spans="1:5" ht="15.75">
      <c r="A54"/>
      <c r="B54"/>
      <c r="C54" s="165"/>
      <c r="D54" s="168">
        <v>4</v>
      </c>
      <c r="E54" s="169" t="str">
        <f>'HF-Res'!H12</f>
        <v>Dennis W. Hansen</v>
      </c>
    </row>
    <row r="55" spans="1:5" ht="15.75">
      <c r="A55"/>
      <c r="B55"/>
      <c r="C55" s="165"/>
      <c r="D55" s="168">
        <v>5</v>
      </c>
      <c r="E55" s="169" t="str">
        <f>'HF-Res'!F15</f>
        <v>Morten Ols</v>
      </c>
    </row>
    <row r="56" spans="1:5" ht="15.75">
      <c r="A56"/>
      <c r="B56"/>
      <c r="C56" s="165"/>
      <c r="D56" s="168">
        <v>6</v>
      </c>
      <c r="E56" s="169" t="str">
        <f>'HF-Res'!H15</f>
        <v>Janus thøgersen</v>
      </c>
    </row>
    <row r="57" spans="1:5" ht="15.75">
      <c r="A57"/>
      <c r="B57"/>
      <c r="C57" s="165"/>
      <c r="D57" s="168">
        <v>7</v>
      </c>
      <c r="E57" s="169" t="str">
        <f>'HF-Res'!F16</f>
        <v>Henrik M. Pedersen</v>
      </c>
    </row>
    <row r="58" spans="1:5" ht="15.75">
      <c r="A58"/>
      <c r="B58"/>
      <c r="C58" s="165"/>
      <c r="D58" s="168">
        <v>8</v>
      </c>
      <c r="E58" s="169" t="str">
        <f>'HF-Res'!H16</f>
        <v>Henrik Mølgaard</v>
      </c>
    </row>
    <row r="59" spans="1:5" ht="15.75">
      <c r="A59"/>
      <c r="B59"/>
      <c r="C59" s="165"/>
      <c r="D59" s="168"/>
      <c r="E59" s="169"/>
    </row>
  </sheetData>
  <sheetProtection/>
  <printOptions horizontalCentered="1" verticalCentered="1"/>
  <pageMargins left="0.3937007874015748" right="0.3937007874015748" top="1.96" bottom="0.5905511811023623" header="0.5118110236220472" footer="0.5118110236220472"/>
  <pageSetup fitToHeight="1" fitToWidth="1" horizontalDpi="600" verticalDpi="600" orientation="portrait" paperSize="9" scale="74" r:id="rId1"/>
  <headerFooter alignWithMargins="0">
    <oddHeader>&amp;C&amp;"FrizQuadrata BT,Roman"&amp;48Placering for Wilson Challenger Tournament 1996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21"/>
  <dimension ref="A1:B4"/>
  <sheetViews>
    <sheetView zoomScalePageLayoutView="0" workbookViewId="0" topLeftCell="A1">
      <selection activeCell="B4" sqref="B4"/>
    </sheetView>
  </sheetViews>
  <sheetFormatPr defaultColWidth="8.88671875" defaultRowHeight="15"/>
  <cols>
    <col min="1" max="1" width="23.10546875" style="0" customWidth="1"/>
    <col min="2" max="2" width="35.21484375" style="0" customWidth="1"/>
  </cols>
  <sheetData>
    <row r="1" spans="1:2" ht="15">
      <c r="A1" t="s">
        <v>100</v>
      </c>
      <c r="B1" s="27" t="s">
        <v>140</v>
      </c>
    </row>
    <row r="2" spans="1:2" ht="15">
      <c r="A2" t="s">
        <v>101</v>
      </c>
      <c r="B2" s="27" t="s">
        <v>124</v>
      </c>
    </row>
    <row r="3" spans="1:2" ht="15.75">
      <c r="A3" t="s">
        <v>126</v>
      </c>
      <c r="B3" s="77">
        <v>0.024305555555555556</v>
      </c>
    </row>
    <row r="4" spans="1:2" ht="15.75">
      <c r="A4" t="s">
        <v>127</v>
      </c>
      <c r="B4" s="176">
        <v>0.027777777777777776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24">
    <pageSetUpPr fitToPage="1"/>
  </sheetPr>
  <dimension ref="A1:P28"/>
  <sheetViews>
    <sheetView showGridLines="0" zoomScale="75" zoomScaleNormal="75" zoomScalePageLayoutView="0" workbookViewId="0" topLeftCell="A1">
      <selection activeCell="F26" sqref="F26"/>
    </sheetView>
  </sheetViews>
  <sheetFormatPr defaultColWidth="8.88671875" defaultRowHeight="15"/>
  <cols>
    <col min="1" max="1" width="13.99609375" style="185" customWidth="1"/>
    <col min="2" max="4" width="13.99609375" style="0" customWidth="1"/>
  </cols>
  <sheetData>
    <row r="1" spans="1:4" ht="66" customHeight="1" thickBot="1">
      <c r="A1" s="180"/>
      <c r="B1" s="181">
        <v>1</v>
      </c>
      <c r="C1" s="181">
        <v>2</v>
      </c>
      <c r="D1" s="181">
        <v>3</v>
      </c>
    </row>
    <row r="2" spans="1:16" ht="15" customHeight="1">
      <c r="A2" s="219">
        <v>0.75</v>
      </c>
      <c r="B2" s="217" t="s">
        <v>120</v>
      </c>
      <c r="C2" s="217" t="s">
        <v>118</v>
      </c>
      <c r="D2" s="217" t="s">
        <v>121</v>
      </c>
      <c r="E2" s="78">
        <f>Parametre!$B$3</f>
        <v>0.024305555555555556</v>
      </c>
      <c r="F2" s="218"/>
      <c r="G2" s="218"/>
      <c r="H2" s="218"/>
      <c r="I2" s="218"/>
      <c r="J2" s="188"/>
      <c r="K2" s="218"/>
      <c r="L2" s="218"/>
      <c r="M2" s="218"/>
      <c r="N2" s="218"/>
      <c r="O2" s="188"/>
      <c r="P2" s="218"/>
    </row>
    <row r="3" spans="1:16" ht="15" customHeight="1">
      <c r="A3" s="212"/>
      <c r="B3" s="217"/>
      <c r="C3" s="217"/>
      <c r="D3" s="217"/>
      <c r="F3" s="218"/>
      <c r="G3" s="218"/>
      <c r="H3" s="218"/>
      <c r="I3" s="218"/>
      <c r="J3" s="188"/>
      <c r="K3" s="218"/>
      <c r="L3" s="218"/>
      <c r="M3" s="218"/>
      <c r="N3" s="218"/>
      <c r="O3" s="188"/>
      <c r="P3" s="218"/>
    </row>
    <row r="4" spans="1:16" ht="15" customHeight="1">
      <c r="A4" s="213"/>
      <c r="B4" s="217"/>
      <c r="C4" s="217"/>
      <c r="D4" s="217"/>
      <c r="F4" s="218"/>
      <c r="G4" s="218"/>
      <c r="H4" s="218"/>
      <c r="I4" s="218"/>
      <c r="J4" s="188"/>
      <c r="K4" s="218"/>
      <c r="L4" s="218"/>
      <c r="M4" s="218"/>
      <c r="N4" s="218"/>
      <c r="O4" s="188"/>
      <c r="P4" s="218"/>
    </row>
    <row r="5" spans="1:16" ht="15" customHeight="1">
      <c r="A5" s="211">
        <f>SUM(A2+$E$2)</f>
        <v>0.7743055555555556</v>
      </c>
      <c r="B5" s="217" t="s">
        <v>123</v>
      </c>
      <c r="C5" s="217" t="s">
        <v>22</v>
      </c>
      <c r="D5" s="217" t="s">
        <v>23</v>
      </c>
      <c r="J5" s="28"/>
      <c r="K5" s="28"/>
      <c r="L5" s="28"/>
      <c r="M5" s="28"/>
      <c r="N5" s="28"/>
      <c r="O5" s="28"/>
      <c r="P5" s="28"/>
    </row>
    <row r="6" spans="1:16" ht="15" customHeight="1">
      <c r="A6" s="212"/>
      <c r="B6" s="217"/>
      <c r="C6" s="217"/>
      <c r="D6" s="217"/>
      <c r="J6" s="28"/>
      <c r="K6" s="28"/>
      <c r="L6" s="28"/>
      <c r="M6" s="28"/>
      <c r="N6" s="28"/>
      <c r="O6" s="28"/>
      <c r="P6" s="28"/>
    </row>
    <row r="7" spans="1:16" ht="15" customHeight="1">
      <c r="A7" s="213"/>
      <c r="B7" s="217"/>
      <c r="C7" s="217"/>
      <c r="D7" s="217"/>
      <c r="J7" s="28"/>
      <c r="K7" s="28"/>
      <c r="L7" s="28"/>
      <c r="M7" s="28"/>
      <c r="N7" s="28"/>
      <c r="O7" s="28"/>
      <c r="P7" s="28"/>
    </row>
    <row r="8" spans="1:16" ht="15" customHeight="1">
      <c r="A8" s="211">
        <f>SUM(A5+$E$2)</f>
        <v>0.7986111111111112</v>
      </c>
      <c r="B8" s="217" t="s">
        <v>24</v>
      </c>
      <c r="C8" s="217" t="s">
        <v>25</v>
      </c>
      <c r="D8" s="217" t="s">
        <v>35</v>
      </c>
      <c r="F8" s="28"/>
      <c r="G8" s="28"/>
      <c r="H8" s="28"/>
      <c r="I8" s="28"/>
      <c r="J8" s="188"/>
      <c r="K8" s="28"/>
      <c r="L8" s="28"/>
      <c r="M8" s="28"/>
      <c r="N8" s="28"/>
      <c r="O8" s="188"/>
      <c r="P8" s="28"/>
    </row>
    <row r="9" spans="1:16" ht="15" customHeight="1">
      <c r="A9" s="212"/>
      <c r="B9" s="217"/>
      <c r="C9" s="217"/>
      <c r="D9" s="217"/>
      <c r="F9" s="28"/>
      <c r="G9" s="28"/>
      <c r="H9" s="28"/>
      <c r="I9" s="28"/>
      <c r="J9" s="188"/>
      <c r="K9" s="28"/>
      <c r="L9" s="28"/>
      <c r="M9" s="28"/>
      <c r="N9" s="28"/>
      <c r="O9" s="188"/>
      <c r="P9" s="28"/>
    </row>
    <row r="10" spans="1:16" ht="15" customHeight="1">
      <c r="A10" s="213"/>
      <c r="B10" s="217"/>
      <c r="C10" s="217"/>
      <c r="D10" s="217"/>
      <c r="J10" s="188"/>
      <c r="K10" s="28"/>
      <c r="L10" s="28"/>
      <c r="M10" s="28"/>
      <c r="N10" s="28"/>
      <c r="O10" s="188"/>
      <c r="P10" s="28"/>
    </row>
    <row r="11" spans="1:16" ht="15" customHeight="1">
      <c r="A11" s="211">
        <f>SUM(A8+$E$2)</f>
        <v>0.8229166666666667</v>
      </c>
      <c r="B11" s="217" t="s">
        <v>36</v>
      </c>
      <c r="C11" s="217" t="s">
        <v>37</v>
      </c>
      <c r="D11" s="217" t="s">
        <v>38</v>
      </c>
      <c r="J11" s="28"/>
      <c r="K11" s="28"/>
      <c r="L11" s="28"/>
      <c r="M11" s="28"/>
      <c r="N11" s="28"/>
      <c r="O11" s="28"/>
      <c r="P11" s="28"/>
    </row>
    <row r="12" spans="1:16" ht="15" customHeight="1">
      <c r="A12" s="212"/>
      <c r="B12" s="217"/>
      <c r="C12" s="217"/>
      <c r="D12" s="217"/>
      <c r="J12" s="28"/>
      <c r="K12" s="28"/>
      <c r="L12" s="28"/>
      <c r="M12" s="28"/>
      <c r="N12" s="28"/>
      <c r="O12" s="28"/>
      <c r="P12" s="28"/>
    </row>
    <row r="13" spans="1:16" ht="15" customHeight="1">
      <c r="A13" s="213"/>
      <c r="B13" s="217"/>
      <c r="C13" s="217"/>
      <c r="D13" s="21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15" customHeight="1">
      <c r="A14" s="211">
        <f>SUM(A11+$E$2)</f>
        <v>0.8472222222222223</v>
      </c>
      <c r="B14" s="217" t="s">
        <v>48</v>
      </c>
      <c r="C14" s="217" t="s">
        <v>49</v>
      </c>
      <c r="D14" s="217" t="s">
        <v>50</v>
      </c>
      <c r="J14" s="188"/>
      <c r="K14" s="218"/>
      <c r="L14" s="218"/>
      <c r="M14" s="218"/>
      <c r="N14" s="218"/>
      <c r="O14" s="188"/>
      <c r="P14" s="28"/>
    </row>
    <row r="15" spans="1:16" ht="15" customHeight="1">
      <c r="A15" s="212"/>
      <c r="B15" s="217"/>
      <c r="C15" s="217"/>
      <c r="D15" s="217"/>
      <c r="J15" s="188"/>
      <c r="K15" s="218"/>
      <c r="L15" s="218"/>
      <c r="M15" s="218"/>
      <c r="N15" s="218"/>
      <c r="O15" s="188"/>
      <c r="P15" s="28"/>
    </row>
    <row r="16" spans="1:16" ht="15" customHeight="1">
      <c r="A16" s="213"/>
      <c r="B16" s="217"/>
      <c r="C16" s="217"/>
      <c r="D16" s="217"/>
      <c r="J16" s="188"/>
      <c r="K16" s="218"/>
      <c r="L16" s="218"/>
      <c r="M16" s="218"/>
      <c r="N16" s="218"/>
      <c r="O16" s="188"/>
      <c r="P16" s="28"/>
    </row>
    <row r="17" spans="1:16" ht="15" customHeight="1">
      <c r="A17" s="211">
        <f>SUM(A14+$E$2)</f>
        <v>0.8715277777777779</v>
      </c>
      <c r="B17" s="217" t="s">
        <v>51</v>
      </c>
      <c r="C17" s="217" t="s">
        <v>61</v>
      </c>
      <c r="D17" s="217" t="s">
        <v>62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5" customHeight="1">
      <c r="A18" s="212"/>
      <c r="B18" s="217"/>
      <c r="C18" s="217"/>
      <c r="D18" s="217"/>
      <c r="J18" s="28"/>
      <c r="K18" s="28"/>
      <c r="L18" s="28"/>
      <c r="M18" s="28"/>
      <c r="N18" s="28"/>
      <c r="O18" s="28"/>
      <c r="P18" s="28"/>
    </row>
    <row r="19" spans="1:16" ht="15" customHeight="1">
      <c r="A19" s="213"/>
      <c r="B19" s="217"/>
      <c r="C19" s="217"/>
      <c r="D19" s="217"/>
      <c r="J19" s="28"/>
      <c r="K19" s="28"/>
      <c r="L19" s="28"/>
      <c r="M19" s="28"/>
      <c r="N19" s="28"/>
      <c r="O19" s="28"/>
      <c r="P19" s="28"/>
    </row>
    <row r="20" spans="1:16" ht="15" customHeight="1">
      <c r="A20" s="211">
        <f>SUM(A17+$E$2)</f>
        <v>0.8958333333333335</v>
      </c>
      <c r="B20" s="217" t="s">
        <v>63</v>
      </c>
      <c r="C20" s="217" t="s">
        <v>64</v>
      </c>
      <c r="D20" s="217" t="s">
        <v>219</v>
      </c>
      <c r="J20" s="28"/>
      <c r="K20" s="28"/>
      <c r="L20" s="28"/>
      <c r="M20" s="28"/>
      <c r="N20" s="28"/>
      <c r="O20" s="28"/>
      <c r="P20" s="28"/>
    </row>
    <row r="21" spans="1:16" ht="15" customHeight="1">
      <c r="A21" s="212"/>
      <c r="B21" s="217"/>
      <c r="C21" s="217"/>
      <c r="D21" s="217"/>
      <c r="J21" s="28"/>
      <c r="K21" s="28"/>
      <c r="L21" s="28"/>
      <c r="M21" s="28"/>
      <c r="N21" s="28"/>
      <c r="O21" s="28"/>
      <c r="P21" s="28"/>
    </row>
    <row r="22" spans="1:16" ht="15" customHeight="1">
      <c r="A22" s="213"/>
      <c r="B22" s="217"/>
      <c r="C22" s="217"/>
      <c r="D22" s="217"/>
      <c r="J22" s="28"/>
      <c r="K22" s="28"/>
      <c r="L22" s="28"/>
      <c r="M22" s="28"/>
      <c r="N22" s="28"/>
      <c r="O22" s="28"/>
      <c r="P22" s="28"/>
    </row>
    <row r="23" spans="1:16" ht="15" customHeight="1">
      <c r="A23" s="211">
        <f>SUM(A20+$E$2)</f>
        <v>0.9201388888888891</v>
      </c>
      <c r="B23" s="217" t="s">
        <v>220</v>
      </c>
      <c r="C23" s="217" t="s">
        <v>221</v>
      </c>
      <c r="D23" s="217" t="s">
        <v>222</v>
      </c>
      <c r="J23" s="28"/>
      <c r="K23" s="28"/>
      <c r="L23" s="28"/>
      <c r="M23" s="28"/>
      <c r="N23" s="28"/>
      <c r="O23" s="28"/>
      <c r="P23" s="28"/>
    </row>
    <row r="24" spans="1:16" ht="15" customHeight="1">
      <c r="A24" s="212"/>
      <c r="B24" s="217"/>
      <c r="C24" s="217"/>
      <c r="D24" s="217"/>
      <c r="J24" s="28"/>
      <c r="K24" s="28"/>
      <c r="L24" s="28"/>
      <c r="M24" s="28"/>
      <c r="N24" s="28"/>
      <c r="O24" s="28"/>
      <c r="P24" s="28"/>
    </row>
    <row r="25" spans="1:16" ht="15" customHeight="1">
      <c r="A25" s="213"/>
      <c r="B25" s="217"/>
      <c r="C25" s="217"/>
      <c r="D25" s="21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4" ht="15" customHeight="1">
      <c r="A26" s="211">
        <f>SUM(A23+$E$2)</f>
        <v>0.9444444444444446</v>
      </c>
      <c r="B26" s="214"/>
      <c r="C26" s="211"/>
      <c r="D26" s="211"/>
    </row>
    <row r="27" spans="1:4" ht="15" customHeight="1">
      <c r="A27" s="212"/>
      <c r="B27" s="215"/>
      <c r="C27" s="212"/>
      <c r="D27" s="212"/>
    </row>
    <row r="28" spans="1:4" ht="15" customHeight="1">
      <c r="A28" s="213"/>
      <c r="B28" s="216"/>
      <c r="C28" s="213"/>
      <c r="D28" s="213"/>
    </row>
  </sheetData>
  <sheetProtection/>
  <mergeCells count="49">
    <mergeCell ref="A2:A4"/>
    <mergeCell ref="C5:C7"/>
    <mergeCell ref="F2:F4"/>
    <mergeCell ref="G2:G4"/>
    <mergeCell ref="K2:K4"/>
    <mergeCell ref="L2:L4"/>
    <mergeCell ref="M2:M4"/>
    <mergeCell ref="N2:N4"/>
    <mergeCell ref="A8:A10"/>
    <mergeCell ref="D8:D10"/>
    <mergeCell ref="B11:B13"/>
    <mergeCell ref="P2:P4"/>
    <mergeCell ref="D5:D7"/>
    <mergeCell ref="B8:B10"/>
    <mergeCell ref="C8:C10"/>
    <mergeCell ref="A5:A7"/>
    <mergeCell ref="H2:H4"/>
    <mergeCell ref="I2:I4"/>
    <mergeCell ref="A11:A13"/>
    <mergeCell ref="C11:C13"/>
    <mergeCell ref="D11:D13"/>
    <mergeCell ref="B14:B16"/>
    <mergeCell ref="C14:C16"/>
    <mergeCell ref="D14:D16"/>
    <mergeCell ref="K14:K16"/>
    <mergeCell ref="L14:L16"/>
    <mergeCell ref="M14:M16"/>
    <mergeCell ref="N14:N16"/>
    <mergeCell ref="A17:A19"/>
    <mergeCell ref="A14:A16"/>
    <mergeCell ref="C17:C19"/>
    <mergeCell ref="D23:D25"/>
    <mergeCell ref="A23:A25"/>
    <mergeCell ref="A20:A22"/>
    <mergeCell ref="D20:D22"/>
    <mergeCell ref="D17:D19"/>
    <mergeCell ref="B20:B22"/>
    <mergeCell ref="C20:C22"/>
    <mergeCell ref="B23:B25"/>
    <mergeCell ref="C23:C25"/>
    <mergeCell ref="C2:C4"/>
    <mergeCell ref="D2:D4"/>
    <mergeCell ref="B5:B7"/>
    <mergeCell ref="B2:B4"/>
    <mergeCell ref="B17:B19"/>
    <mergeCell ref="A26:A28"/>
    <mergeCell ref="B26:B28"/>
    <mergeCell ref="C26:C28"/>
    <mergeCell ref="D26:D28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2"/>
  <headerFooter alignWithMargins="0">
    <oddHeader>&amp;C&amp;A</oddHeader>
    <oddFooter>&amp;CSide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23">
    <pageSetUpPr fitToPage="1"/>
  </sheetPr>
  <dimension ref="A1:P55"/>
  <sheetViews>
    <sheetView zoomScale="71" zoomScaleNormal="71" zoomScalePageLayoutView="0" workbookViewId="0" topLeftCell="A1">
      <selection activeCell="C17" sqref="C17"/>
    </sheetView>
  </sheetViews>
  <sheetFormatPr defaultColWidth="8.88671875" defaultRowHeight="15"/>
  <cols>
    <col min="1" max="1" width="13.99609375" style="185" customWidth="1"/>
    <col min="2" max="4" width="13.99609375" style="0" customWidth="1"/>
    <col min="5" max="6" width="6.77734375" style="0" customWidth="1"/>
    <col min="7" max="10" width="13.77734375" style="0" customWidth="1"/>
    <col min="11" max="11" width="3.10546875" style="0" customWidth="1"/>
    <col min="12" max="15" width="13.77734375" style="0" customWidth="1"/>
    <col min="16" max="16" width="3.77734375" style="0" customWidth="1"/>
    <col min="17" max="25" width="13.77734375" style="0" customWidth="1"/>
  </cols>
  <sheetData>
    <row r="1" spans="1:5" ht="39" customHeight="1" thickBot="1">
      <c r="A1" s="186"/>
      <c r="B1" s="181">
        <v>1</v>
      </c>
      <c r="C1" s="181">
        <v>2</v>
      </c>
      <c r="D1" s="181">
        <v>3</v>
      </c>
      <c r="E1" s="28"/>
    </row>
    <row r="2" spans="1:16" s="79" customFormat="1" ht="15" customHeight="1">
      <c r="A2" s="224">
        <v>0.3333333333333333</v>
      </c>
      <c r="B2" s="190" t="s">
        <v>119</v>
      </c>
      <c r="C2" s="190" t="s">
        <v>122</v>
      </c>
      <c r="D2" s="190" t="s">
        <v>130</v>
      </c>
      <c r="E2" s="138"/>
      <c r="F2" s="78">
        <f>Parametre!$B$4</f>
        <v>0.027777777777777776</v>
      </c>
      <c r="G2" s="187"/>
      <c r="K2" s="188"/>
      <c r="L2" s="187"/>
      <c r="M2" s="187"/>
      <c r="N2" s="187"/>
      <c r="O2" s="187"/>
      <c r="P2" s="182"/>
    </row>
    <row r="3" spans="1:16" s="79" customFormat="1" ht="15" customHeight="1">
      <c r="A3" s="220"/>
      <c r="B3" s="183" t="s">
        <v>204</v>
      </c>
      <c r="C3" s="183" t="s">
        <v>205</v>
      </c>
      <c r="D3" s="183" t="s">
        <v>206</v>
      </c>
      <c r="E3" s="138"/>
      <c r="F3" s="78"/>
      <c r="G3" s="191"/>
      <c r="K3" s="188"/>
      <c r="L3" s="191"/>
      <c r="M3" s="191"/>
      <c r="N3" s="191"/>
      <c r="O3" s="191"/>
      <c r="P3" s="182"/>
    </row>
    <row r="4" spans="1:16" s="79" customFormat="1" ht="15" customHeight="1">
      <c r="A4" s="220"/>
      <c r="B4" s="184" t="s">
        <v>208</v>
      </c>
      <c r="C4" s="184" t="s">
        <v>209</v>
      </c>
      <c r="D4" s="184" t="s">
        <v>210</v>
      </c>
      <c r="E4" s="138"/>
      <c r="G4" s="191"/>
      <c r="K4" s="188"/>
      <c r="L4" s="191"/>
      <c r="M4" s="191"/>
      <c r="N4" s="191"/>
      <c r="O4" s="191"/>
      <c r="P4" s="182"/>
    </row>
    <row r="5" spans="1:16" s="79" customFormat="1" ht="15" customHeight="1">
      <c r="A5" s="220">
        <f>SUM(A2+$F$2)</f>
        <v>0.3611111111111111</v>
      </c>
      <c r="B5" s="190" t="s">
        <v>131</v>
      </c>
      <c r="C5" s="190" t="s">
        <v>52</v>
      </c>
      <c r="D5" s="190" t="s">
        <v>53</v>
      </c>
      <c r="E5" s="138"/>
      <c r="G5" s="187"/>
      <c r="K5" s="188"/>
      <c r="L5" s="187"/>
      <c r="M5" s="187"/>
      <c r="N5" s="187"/>
      <c r="O5" s="187"/>
      <c r="P5" s="182"/>
    </row>
    <row r="6" spans="1:16" s="79" customFormat="1" ht="15" customHeight="1">
      <c r="A6" s="220"/>
      <c r="B6" s="183" t="s">
        <v>207</v>
      </c>
      <c r="C6" s="183" t="s">
        <v>166</v>
      </c>
      <c r="D6" s="183" t="s">
        <v>167</v>
      </c>
      <c r="E6" s="138"/>
      <c r="G6" s="192"/>
      <c r="K6" s="188"/>
      <c r="L6" s="192"/>
      <c r="M6" s="191"/>
      <c r="N6" s="191"/>
      <c r="O6" s="191"/>
      <c r="P6" s="182"/>
    </row>
    <row r="7" spans="1:16" s="79" customFormat="1" ht="15" customHeight="1">
      <c r="A7" s="220"/>
      <c r="B7" s="184" t="s">
        <v>211</v>
      </c>
      <c r="C7" s="184" t="s">
        <v>178</v>
      </c>
      <c r="D7" s="184" t="s">
        <v>179</v>
      </c>
      <c r="E7" s="138"/>
      <c r="G7" s="191"/>
      <c r="K7" s="188"/>
      <c r="L7" s="191"/>
      <c r="M7" s="191"/>
      <c r="N7" s="191"/>
      <c r="O7" s="191"/>
      <c r="P7" s="182"/>
    </row>
    <row r="8" spans="1:15" s="79" customFormat="1" ht="15" customHeight="1">
      <c r="A8" s="220">
        <f>SUM(A5+$F$2)</f>
        <v>0.3888888888888889</v>
      </c>
      <c r="B8" s="190" t="s">
        <v>56</v>
      </c>
      <c r="C8" s="190" t="s">
        <v>57</v>
      </c>
      <c r="D8" s="190" t="s">
        <v>65</v>
      </c>
      <c r="E8" s="138"/>
      <c r="G8" s="138"/>
      <c r="K8" s="138"/>
      <c r="L8" s="138"/>
      <c r="M8" s="138"/>
      <c r="N8" s="138"/>
      <c r="O8" s="138"/>
    </row>
    <row r="9" spans="1:15" s="79" customFormat="1" ht="15" customHeight="1">
      <c r="A9" s="220"/>
      <c r="B9" s="183" t="s">
        <v>168</v>
      </c>
      <c r="C9" s="183" t="s">
        <v>169</v>
      </c>
      <c r="D9" s="183" t="s">
        <v>170</v>
      </c>
      <c r="E9" s="138"/>
      <c r="G9" s="138"/>
      <c r="K9" s="138"/>
      <c r="L9" s="138"/>
      <c r="M9" s="138"/>
      <c r="N9" s="138"/>
      <c r="O9" s="138"/>
    </row>
    <row r="10" spans="1:16" s="79" customFormat="1" ht="15" customHeight="1">
      <c r="A10" s="220"/>
      <c r="B10" s="184" t="s">
        <v>180</v>
      </c>
      <c r="C10" s="184" t="s">
        <v>181</v>
      </c>
      <c r="D10" s="184" t="s">
        <v>182</v>
      </c>
      <c r="E10" s="138"/>
      <c r="G10" s="138"/>
      <c r="K10" s="188"/>
      <c r="L10" s="138"/>
      <c r="M10" s="138"/>
      <c r="N10" s="138"/>
      <c r="O10" s="138"/>
      <c r="P10" s="182"/>
    </row>
    <row r="11" spans="1:16" s="79" customFormat="1" ht="15" customHeight="1">
      <c r="A11" s="220">
        <f>SUM(A8+$F$2)</f>
        <v>0.4166666666666667</v>
      </c>
      <c r="B11" s="190" t="s">
        <v>66</v>
      </c>
      <c r="C11" s="190" t="s">
        <v>69</v>
      </c>
      <c r="D11" s="190" t="s">
        <v>70</v>
      </c>
      <c r="E11" s="138"/>
      <c r="G11" s="138"/>
      <c r="K11" s="188"/>
      <c r="L11" s="138"/>
      <c r="M11" s="138"/>
      <c r="N11" s="138"/>
      <c r="O11" s="138"/>
      <c r="P11" s="182"/>
    </row>
    <row r="12" spans="1:16" s="79" customFormat="1" ht="15" customHeight="1">
      <c r="A12" s="220"/>
      <c r="B12" s="183" t="s">
        <v>171</v>
      </c>
      <c r="C12" s="183" t="s">
        <v>172</v>
      </c>
      <c r="D12" s="183" t="s">
        <v>173</v>
      </c>
      <c r="E12" s="138"/>
      <c r="G12" s="138"/>
      <c r="K12" s="188"/>
      <c r="L12" s="138"/>
      <c r="M12" s="138"/>
      <c r="N12" s="138"/>
      <c r="O12" s="138"/>
      <c r="P12" s="182"/>
    </row>
    <row r="13" spans="1:16" s="79" customFormat="1" ht="15" customHeight="1">
      <c r="A13" s="220"/>
      <c r="B13" s="184" t="s">
        <v>183</v>
      </c>
      <c r="C13" s="184" t="s">
        <v>184</v>
      </c>
      <c r="D13" s="184" t="s">
        <v>185</v>
      </c>
      <c r="E13" s="138"/>
      <c r="G13" s="138"/>
      <c r="K13" s="193"/>
      <c r="L13" s="138"/>
      <c r="M13" s="138"/>
      <c r="N13" s="138"/>
      <c r="O13" s="138"/>
      <c r="P13" s="182"/>
    </row>
    <row r="14" spans="1:16" s="79" customFormat="1" ht="15" customHeight="1">
      <c r="A14" s="220">
        <f>SUM(A11+$F$2)</f>
        <v>0.4444444444444445</v>
      </c>
      <c r="B14" s="190" t="s">
        <v>223</v>
      </c>
      <c r="C14" s="190" t="s">
        <v>224</v>
      </c>
      <c r="D14" s="190" t="s">
        <v>227</v>
      </c>
      <c r="E14" s="138"/>
      <c r="G14" s="138"/>
      <c r="K14" s="188"/>
      <c r="L14" s="138"/>
      <c r="M14" s="138"/>
      <c r="N14" s="138"/>
      <c r="O14" s="138"/>
      <c r="P14" s="182"/>
    </row>
    <row r="15" spans="1:16" s="79" customFormat="1" ht="15" customHeight="1">
      <c r="A15" s="220"/>
      <c r="B15" s="183" t="s">
        <v>231</v>
      </c>
      <c r="C15" s="183" t="s">
        <v>232</v>
      </c>
      <c r="D15" s="183" t="s">
        <v>233</v>
      </c>
      <c r="E15" s="138"/>
      <c r="G15" s="138"/>
      <c r="K15" s="188"/>
      <c r="L15" s="138"/>
      <c r="M15" s="138"/>
      <c r="N15" s="138"/>
      <c r="O15" s="138"/>
      <c r="P15" s="182"/>
    </row>
    <row r="16" spans="1:15" s="79" customFormat="1" ht="15" customHeight="1">
      <c r="A16" s="220"/>
      <c r="B16" s="184" t="s">
        <v>235</v>
      </c>
      <c r="C16" s="184" t="s">
        <v>236</v>
      </c>
      <c r="D16" s="184" t="s">
        <v>237</v>
      </c>
      <c r="E16" s="138"/>
      <c r="K16" s="138"/>
      <c r="L16" s="138"/>
      <c r="M16" s="138"/>
      <c r="N16" s="138"/>
      <c r="O16" s="138"/>
    </row>
    <row r="17" spans="1:15" s="79" customFormat="1" ht="15" customHeight="1">
      <c r="A17" s="220">
        <f>SUM(A14+$F$2)</f>
        <v>0.47222222222222227</v>
      </c>
      <c r="B17" s="190" t="s">
        <v>228</v>
      </c>
      <c r="C17" s="190" t="s">
        <v>39</v>
      </c>
      <c r="D17" s="190" t="s">
        <v>40</v>
      </c>
      <c r="E17" s="138"/>
      <c r="K17" s="138"/>
      <c r="L17" s="138"/>
      <c r="M17" s="138"/>
      <c r="N17" s="138"/>
      <c r="O17" s="138"/>
    </row>
    <row r="18" spans="1:16" ht="15" customHeight="1">
      <c r="A18" s="220"/>
      <c r="B18" s="183" t="s">
        <v>234</v>
      </c>
      <c r="C18" s="183" t="s">
        <v>162</v>
      </c>
      <c r="D18" s="183" t="s">
        <v>163</v>
      </c>
      <c r="K18" s="188"/>
      <c r="L18" s="187"/>
      <c r="M18" s="187"/>
      <c r="N18" s="187"/>
      <c r="O18" s="187"/>
      <c r="P18" s="182"/>
    </row>
    <row r="19" spans="1:16" ht="15" customHeight="1">
      <c r="A19" s="220"/>
      <c r="B19" s="184" t="s">
        <v>238</v>
      </c>
      <c r="C19" s="184" t="s">
        <v>174</v>
      </c>
      <c r="D19" s="184" t="s">
        <v>175</v>
      </c>
      <c r="G19" s="191"/>
      <c r="K19" s="188"/>
      <c r="L19" s="191"/>
      <c r="M19" s="191"/>
      <c r="N19" s="191"/>
      <c r="O19" s="191"/>
      <c r="P19" s="182"/>
    </row>
    <row r="20" spans="1:16" ht="15" customHeight="1">
      <c r="A20" s="220">
        <f>SUM(A17+$F$2)</f>
        <v>0.5</v>
      </c>
      <c r="B20" s="190" t="s">
        <v>43</v>
      </c>
      <c r="C20" s="190" t="s">
        <v>44</v>
      </c>
      <c r="D20" s="208" t="s">
        <v>132</v>
      </c>
      <c r="E20" s="28"/>
      <c r="K20" s="188"/>
      <c r="L20" s="191"/>
      <c r="M20" s="191"/>
      <c r="N20" s="191"/>
      <c r="O20" s="191"/>
      <c r="P20" s="182"/>
    </row>
    <row r="21" spans="1:16" ht="15" customHeight="1">
      <c r="A21" s="220"/>
      <c r="B21" s="183" t="s">
        <v>164</v>
      </c>
      <c r="C21" s="183" t="s">
        <v>165</v>
      </c>
      <c r="D21" s="209" t="s">
        <v>213</v>
      </c>
      <c r="E21" s="28"/>
      <c r="K21" s="188"/>
      <c r="L21" s="187"/>
      <c r="M21" s="187"/>
      <c r="N21" s="187"/>
      <c r="O21" s="187"/>
      <c r="P21" s="182"/>
    </row>
    <row r="22" spans="1:16" ht="15" customHeight="1">
      <c r="A22" s="220"/>
      <c r="B22" s="207" t="s">
        <v>176</v>
      </c>
      <c r="C22" s="207" t="s">
        <v>177</v>
      </c>
      <c r="D22" s="207" t="s">
        <v>216</v>
      </c>
      <c r="K22" s="188"/>
      <c r="L22" s="192"/>
      <c r="M22" s="191"/>
      <c r="N22" s="191"/>
      <c r="O22" s="191"/>
      <c r="P22" s="182"/>
    </row>
    <row r="23" spans="1:16" ht="15" customHeight="1">
      <c r="A23" s="220">
        <f>SUM(A20+$F$2)</f>
        <v>0.5277777777777778</v>
      </c>
      <c r="B23" s="208" t="s">
        <v>27</v>
      </c>
      <c r="C23" s="208" t="s">
        <v>30</v>
      </c>
      <c r="D23" s="190" t="s">
        <v>26</v>
      </c>
      <c r="G23" s="191"/>
      <c r="K23" s="188"/>
      <c r="L23" s="191"/>
      <c r="M23" s="191"/>
      <c r="N23" s="191"/>
      <c r="O23" s="191"/>
      <c r="P23" s="182"/>
    </row>
    <row r="24" spans="1:15" ht="15" customHeight="1">
      <c r="A24" s="220"/>
      <c r="B24" s="209" t="s">
        <v>148</v>
      </c>
      <c r="C24" s="209" t="s">
        <v>149</v>
      </c>
      <c r="D24" s="183" t="s">
        <v>147</v>
      </c>
      <c r="G24" s="28"/>
      <c r="K24" s="28"/>
      <c r="L24" s="28"/>
      <c r="M24" s="28"/>
      <c r="N24" s="28"/>
      <c r="O24" s="28"/>
    </row>
    <row r="25" spans="1:15" ht="15" customHeight="1">
      <c r="A25" s="220"/>
      <c r="B25" s="207" t="s">
        <v>152</v>
      </c>
      <c r="C25" s="207" t="s">
        <v>153</v>
      </c>
      <c r="D25" s="207" t="s">
        <v>151</v>
      </c>
      <c r="G25" s="28"/>
      <c r="K25" s="28"/>
      <c r="L25" s="28"/>
      <c r="M25" s="28"/>
      <c r="N25" s="28"/>
      <c r="O25" s="28"/>
    </row>
    <row r="26" spans="1:15" ht="15" customHeight="1">
      <c r="A26" s="220">
        <f>SUM(A23+$F$2)</f>
        <v>0.5555555555555556</v>
      </c>
      <c r="B26" s="208" t="s">
        <v>129</v>
      </c>
      <c r="C26" s="208" t="s">
        <v>133</v>
      </c>
      <c r="D26" s="208" t="s">
        <v>31</v>
      </c>
      <c r="G26" s="187"/>
      <c r="H26" s="187"/>
      <c r="I26" s="187"/>
      <c r="J26" s="187"/>
      <c r="K26" s="28"/>
      <c r="L26" s="28"/>
      <c r="M26" s="28"/>
      <c r="N26" s="28"/>
      <c r="O26" s="28"/>
    </row>
    <row r="27" spans="1:15" ht="15" customHeight="1">
      <c r="A27" s="220"/>
      <c r="B27" s="209" t="s">
        <v>212</v>
      </c>
      <c r="C27" s="209" t="s">
        <v>214</v>
      </c>
      <c r="D27" s="209" t="s">
        <v>150</v>
      </c>
      <c r="G27" s="191"/>
      <c r="H27" s="191"/>
      <c r="I27" s="191"/>
      <c r="J27" s="191"/>
      <c r="K27" s="28"/>
      <c r="L27" s="28"/>
      <c r="M27" s="28"/>
      <c r="N27" s="28"/>
      <c r="O27" s="28"/>
    </row>
    <row r="28" spans="1:15" ht="15" customHeight="1">
      <c r="A28" s="220"/>
      <c r="B28" s="207" t="s">
        <v>215</v>
      </c>
      <c r="C28" s="207" t="s">
        <v>217</v>
      </c>
      <c r="D28" s="207" t="s">
        <v>154</v>
      </c>
      <c r="G28" s="191"/>
      <c r="H28" s="191"/>
      <c r="I28" s="191"/>
      <c r="J28" s="191"/>
      <c r="K28" s="28"/>
      <c r="L28" s="28"/>
      <c r="M28" s="28"/>
      <c r="N28" s="28"/>
      <c r="O28" s="28"/>
    </row>
    <row r="29" spans="1:15" ht="15" customHeight="1">
      <c r="A29" s="220">
        <f>SUM(A26+$F$2)</f>
        <v>0.5833333333333334</v>
      </c>
      <c r="B29" s="208" t="s">
        <v>229</v>
      </c>
      <c r="C29" s="208" t="s">
        <v>128</v>
      </c>
      <c r="D29" s="208" t="s">
        <v>230</v>
      </c>
      <c r="G29" s="187"/>
      <c r="H29" s="187"/>
      <c r="I29" s="187"/>
      <c r="J29" s="187"/>
      <c r="K29" s="28"/>
      <c r="L29" s="28"/>
      <c r="M29" s="28"/>
      <c r="N29" s="28"/>
      <c r="O29" s="28"/>
    </row>
    <row r="30" spans="1:15" ht="15" customHeight="1">
      <c r="A30" s="220"/>
      <c r="B30" s="209" t="s">
        <v>240</v>
      </c>
      <c r="C30" s="210" t="s">
        <v>155</v>
      </c>
      <c r="D30" s="209" t="s">
        <v>241</v>
      </c>
      <c r="G30" s="192"/>
      <c r="H30" s="191"/>
      <c r="I30" s="191"/>
      <c r="J30" s="191"/>
      <c r="K30" s="28"/>
      <c r="L30" s="28"/>
      <c r="M30" s="28"/>
      <c r="N30" s="28"/>
      <c r="O30" s="28"/>
    </row>
    <row r="31" spans="1:15" ht="15" customHeight="1">
      <c r="A31" s="220"/>
      <c r="B31" s="207" t="s">
        <v>243</v>
      </c>
      <c r="C31" s="207"/>
      <c r="D31" s="207" t="s">
        <v>244</v>
      </c>
      <c r="G31" s="191"/>
      <c r="H31" s="191"/>
      <c r="I31" s="191"/>
      <c r="J31" s="191"/>
      <c r="K31" s="28"/>
      <c r="L31" s="28"/>
      <c r="M31" s="28"/>
      <c r="N31" s="28"/>
      <c r="O31" s="28"/>
    </row>
    <row r="32" spans="1:15" ht="15" customHeight="1">
      <c r="A32" s="220">
        <f>SUM(A29+$F$2)</f>
        <v>0.6111111111111112</v>
      </c>
      <c r="B32" s="208" t="s">
        <v>71</v>
      </c>
      <c r="C32" s="208" t="s">
        <v>226</v>
      </c>
      <c r="D32" s="208" t="s">
        <v>72</v>
      </c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15" customHeight="1">
      <c r="A33" s="220"/>
      <c r="B33" s="183" t="s">
        <v>193</v>
      </c>
      <c r="C33" s="183" t="s">
        <v>239</v>
      </c>
      <c r="D33" s="183" t="s">
        <v>194</v>
      </c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15" customHeight="1">
      <c r="A34" s="220"/>
      <c r="B34" s="184" t="s">
        <v>202</v>
      </c>
      <c r="C34" s="184" t="s">
        <v>242</v>
      </c>
      <c r="D34" s="184" t="s">
        <v>203</v>
      </c>
      <c r="G34" s="28"/>
      <c r="H34" s="28"/>
      <c r="I34" s="28"/>
      <c r="J34" s="28"/>
      <c r="K34" s="28"/>
      <c r="L34" s="28"/>
      <c r="M34" s="28"/>
      <c r="N34" s="28"/>
      <c r="O34" s="28"/>
    </row>
    <row r="35" spans="1:4" ht="15" customHeight="1">
      <c r="A35" s="220">
        <f>SUM(A32+$F$2)</f>
        <v>0.638888888888889</v>
      </c>
      <c r="B35" s="190" t="s">
        <v>68</v>
      </c>
      <c r="C35" s="190" t="s">
        <v>225</v>
      </c>
      <c r="D35" s="190" t="s">
        <v>58</v>
      </c>
    </row>
    <row r="36" spans="1:4" ht="15" customHeight="1">
      <c r="A36" s="220"/>
      <c r="B36" s="183" t="s">
        <v>192</v>
      </c>
      <c r="C36" s="189" t="s">
        <v>155</v>
      </c>
      <c r="D36" s="183" t="s">
        <v>190</v>
      </c>
    </row>
    <row r="37" spans="1:4" ht="15" customHeight="1">
      <c r="A37" s="220"/>
      <c r="B37" s="184" t="s">
        <v>201</v>
      </c>
      <c r="C37" s="184"/>
      <c r="D37" s="184" t="s">
        <v>199</v>
      </c>
    </row>
    <row r="38" spans="1:4" ht="15" customHeight="1">
      <c r="A38" s="220">
        <f>SUM(A35+$F$2)</f>
        <v>0.6666666666666667</v>
      </c>
      <c r="B38" s="190" t="s">
        <v>59</v>
      </c>
      <c r="C38" s="190" t="s">
        <v>67</v>
      </c>
      <c r="D38" s="190" t="s">
        <v>55</v>
      </c>
    </row>
    <row r="39" spans="1:4" ht="15" customHeight="1">
      <c r="A39" s="220"/>
      <c r="B39" s="183" t="s">
        <v>191</v>
      </c>
      <c r="C39" s="189" t="s">
        <v>155</v>
      </c>
      <c r="D39" s="183" t="s">
        <v>189</v>
      </c>
    </row>
    <row r="40" spans="1:4" ht="15" customHeight="1">
      <c r="A40" s="220"/>
      <c r="B40" s="184" t="s">
        <v>200</v>
      </c>
      <c r="C40" s="184"/>
      <c r="D40" s="184" t="s">
        <v>198</v>
      </c>
    </row>
    <row r="41" spans="1:4" ht="15" customHeight="1">
      <c r="A41" s="220">
        <f>SUM(A38+$F$2)</f>
        <v>0.6944444444444445</v>
      </c>
      <c r="B41" s="190" t="s">
        <v>45</v>
      </c>
      <c r="C41" s="190" t="s">
        <v>54</v>
      </c>
      <c r="D41" s="190" t="s">
        <v>46</v>
      </c>
    </row>
    <row r="42" spans="1:4" ht="15" customHeight="1">
      <c r="A42" s="220"/>
      <c r="B42" s="183" t="s">
        <v>187</v>
      </c>
      <c r="C42" s="189" t="s">
        <v>155</v>
      </c>
      <c r="D42" s="183" t="s">
        <v>188</v>
      </c>
    </row>
    <row r="43" spans="1:4" ht="15" customHeight="1">
      <c r="A43" s="220"/>
      <c r="B43" s="184" t="s">
        <v>196</v>
      </c>
      <c r="C43" s="184"/>
      <c r="D43" s="184" t="s">
        <v>197</v>
      </c>
    </row>
    <row r="44" spans="1:4" ht="15" customHeight="1">
      <c r="A44" s="220">
        <f>SUM(A41+$F$2)</f>
        <v>0.7222222222222223</v>
      </c>
      <c r="B44" s="190" t="s">
        <v>42</v>
      </c>
      <c r="C44" s="190" t="s">
        <v>41</v>
      </c>
      <c r="D44" s="190" t="s">
        <v>33</v>
      </c>
    </row>
    <row r="45" spans="1:4" ht="15" customHeight="1">
      <c r="A45" s="220"/>
      <c r="B45" s="183" t="s">
        <v>186</v>
      </c>
      <c r="C45" s="189" t="s">
        <v>155</v>
      </c>
      <c r="D45" s="183" t="s">
        <v>158</v>
      </c>
    </row>
    <row r="46" spans="1:4" ht="15" customHeight="1">
      <c r="A46" s="220"/>
      <c r="B46" s="184" t="s">
        <v>195</v>
      </c>
      <c r="C46" s="184"/>
      <c r="D46" s="184" t="s">
        <v>161</v>
      </c>
    </row>
    <row r="47" spans="1:4" ht="15" customHeight="1">
      <c r="A47" s="220">
        <f>SUM(A44+$F$2)</f>
        <v>0.7500000000000001</v>
      </c>
      <c r="B47" s="190" t="s">
        <v>29</v>
      </c>
      <c r="C47" s="190" t="s">
        <v>28</v>
      </c>
      <c r="D47" s="190" t="s">
        <v>32</v>
      </c>
    </row>
    <row r="48" spans="1:4" ht="15" customHeight="1">
      <c r="A48" s="220"/>
      <c r="B48" s="183" t="s">
        <v>156</v>
      </c>
      <c r="C48" s="189" t="s">
        <v>155</v>
      </c>
      <c r="D48" s="183" t="s">
        <v>157</v>
      </c>
    </row>
    <row r="49" spans="1:4" ht="15" customHeight="1">
      <c r="A49" s="220"/>
      <c r="B49" s="184" t="s">
        <v>159</v>
      </c>
      <c r="C49" s="184"/>
      <c r="D49" s="184" t="s">
        <v>160</v>
      </c>
    </row>
    <row r="50" spans="1:4" ht="15" customHeight="1">
      <c r="A50" s="220">
        <f>SUM(A47+$F$2)</f>
        <v>0.7777777777777779</v>
      </c>
      <c r="B50" s="221"/>
      <c r="C50" s="222"/>
      <c r="D50" s="222"/>
    </row>
    <row r="51" spans="1:4" ht="15" customHeight="1">
      <c r="A51" s="220"/>
      <c r="B51" s="221"/>
      <c r="C51" s="222"/>
      <c r="D51" s="222"/>
    </row>
    <row r="52" spans="1:4" ht="15" customHeight="1">
      <c r="A52" s="220"/>
      <c r="B52" s="221"/>
      <c r="C52" s="222"/>
      <c r="D52" s="222"/>
    </row>
    <row r="53" spans="1:4" ht="15" customHeight="1">
      <c r="A53" s="220">
        <f>SUM(A50+$F$2)</f>
        <v>0.8055555555555557</v>
      </c>
      <c r="B53" s="221"/>
      <c r="C53" s="222"/>
      <c r="D53" s="222"/>
    </row>
    <row r="54" spans="1:4" ht="15" customHeight="1">
      <c r="A54" s="220"/>
      <c r="B54" s="221"/>
      <c r="C54" s="222"/>
      <c r="D54" s="222"/>
    </row>
    <row r="55" spans="1:4" ht="15" customHeight="1" thickBot="1">
      <c r="A55" s="223"/>
      <c r="B55" s="221"/>
      <c r="C55" s="222"/>
      <c r="D55" s="222"/>
    </row>
  </sheetData>
  <sheetProtection/>
  <mergeCells count="24">
    <mergeCell ref="A2:A4"/>
    <mergeCell ref="A5:A7"/>
    <mergeCell ref="A26:A28"/>
    <mergeCell ref="A29:A31"/>
    <mergeCell ref="A20:A22"/>
    <mergeCell ref="A23:A25"/>
    <mergeCell ref="A14:A16"/>
    <mergeCell ref="A17:A19"/>
    <mergeCell ref="A32:A34"/>
    <mergeCell ref="A35:A37"/>
    <mergeCell ref="A8:A10"/>
    <mergeCell ref="A11:A13"/>
    <mergeCell ref="A44:A46"/>
    <mergeCell ref="A47:A49"/>
    <mergeCell ref="A38:A40"/>
    <mergeCell ref="A41:A43"/>
    <mergeCell ref="A53:A55"/>
    <mergeCell ref="B53:B55"/>
    <mergeCell ref="C53:C55"/>
    <mergeCell ref="D53:D55"/>
    <mergeCell ref="A50:A52"/>
    <mergeCell ref="B50:B52"/>
    <mergeCell ref="C50:C52"/>
    <mergeCell ref="D50:D5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2"/>
  <headerFooter alignWithMargins="0">
    <oddHeader>&amp;C&amp;A</oddHeader>
    <oddFooter>&amp;CSide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25"/>
  <dimension ref="A1:H375"/>
  <sheetViews>
    <sheetView showGridLines="0" zoomScale="50" zoomScaleNormal="50" zoomScalePageLayoutView="0" workbookViewId="0" topLeftCell="A319">
      <selection activeCell="E320" sqref="E317:E320"/>
    </sheetView>
  </sheetViews>
  <sheetFormatPr defaultColWidth="8.88671875" defaultRowHeight="15"/>
  <cols>
    <col min="1" max="1" width="8.99609375" style="2" customWidth="1"/>
    <col min="2" max="2" width="29.21484375" style="10" customWidth="1"/>
    <col min="3" max="3" width="1.5625" style="10" customWidth="1"/>
    <col min="4" max="4" width="26.77734375" style="10" customWidth="1"/>
    <col min="5" max="5" width="23.3359375" style="10" customWidth="1"/>
    <col min="6" max="6" width="29.3359375" style="10" customWidth="1"/>
    <col min="7" max="7" width="1.2265625" style="10" customWidth="1"/>
    <col min="8" max="8" width="29.88671875" style="10" customWidth="1"/>
  </cols>
  <sheetData>
    <row r="1" spans="1:8" s="1" customFormat="1" ht="15.75">
      <c r="A1" s="3" t="s">
        <v>102</v>
      </c>
      <c r="B1" s="7" t="s">
        <v>103</v>
      </c>
      <c r="C1" s="7"/>
      <c r="D1" s="7"/>
      <c r="E1" s="7" t="s">
        <v>104</v>
      </c>
      <c r="F1" s="7" t="s">
        <v>105</v>
      </c>
      <c r="G1" s="7"/>
      <c r="H1" s="11" t="s">
        <v>106</v>
      </c>
    </row>
    <row r="2" spans="1:8" ht="15">
      <c r="A2" s="4"/>
      <c r="B2" s="8"/>
      <c r="C2" s="8"/>
      <c r="D2" s="8"/>
      <c r="E2" s="8"/>
      <c r="F2" s="8"/>
      <c r="G2" s="8"/>
      <c r="H2" s="12"/>
    </row>
    <row r="3" spans="1:8" ht="13.5" customHeight="1">
      <c r="A3" s="5" t="e">
        <f>#REF!</f>
        <v>#REF!</v>
      </c>
      <c r="B3" s="9" t="e">
        <f>#REF!</f>
        <v>#REF!</v>
      </c>
      <c r="C3" s="9" t="e">
        <f>#REF!</f>
        <v>#REF!</v>
      </c>
      <c r="D3" s="9" t="e">
        <f>#REF!</f>
        <v>#REF!</v>
      </c>
      <c r="E3" s="9" t="e">
        <f>#REF!</f>
        <v>#REF!</v>
      </c>
      <c r="F3" s="9" t="e">
        <f>#REF!</f>
        <v>#REF!</v>
      </c>
      <c r="G3" s="9" t="e">
        <f>#REF!</f>
        <v>#REF!</v>
      </c>
      <c r="H3" s="9" t="e">
        <f>#REF!</f>
        <v>#REF!</v>
      </c>
    </row>
    <row r="4" spans="1:8" ht="13.5" customHeight="1">
      <c r="A4" s="5" t="e">
        <f>#REF!</f>
        <v>#REF!</v>
      </c>
      <c r="B4" s="9" t="e">
        <f>#REF!</f>
        <v>#REF!</v>
      </c>
      <c r="C4" s="9" t="e">
        <f>#REF!</f>
        <v>#REF!</v>
      </c>
      <c r="D4" s="9" t="e">
        <f>#REF!</f>
        <v>#REF!</v>
      </c>
      <c r="E4" s="9" t="e">
        <f>#REF!</f>
        <v>#REF!</v>
      </c>
      <c r="F4" s="9" t="e">
        <f>#REF!</f>
        <v>#REF!</v>
      </c>
      <c r="G4" s="9" t="e">
        <f>#REF!</f>
        <v>#REF!</v>
      </c>
      <c r="H4" s="9" t="e">
        <f>#REF!</f>
        <v>#REF!</v>
      </c>
    </row>
    <row r="5" spans="1:8" ht="13.5" customHeight="1">
      <c r="A5" s="5" t="e">
        <f>#REF!</f>
        <v>#REF!</v>
      </c>
      <c r="B5" s="9" t="e">
        <f>#REF!</f>
        <v>#REF!</v>
      </c>
      <c r="C5" s="9" t="e">
        <f>#REF!</f>
        <v>#REF!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</row>
    <row r="6" spans="1:8" ht="13.5" customHeight="1">
      <c r="A6" s="5" t="e">
        <f>#REF!</f>
        <v>#REF!</v>
      </c>
      <c r="B6" s="9" t="e">
        <f>#REF!</f>
        <v>#REF!</v>
      </c>
      <c r="C6" s="9" t="e">
        <f>#REF!</f>
        <v>#REF!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</row>
    <row r="7" spans="1:8" ht="13.5" customHeight="1">
      <c r="A7" s="5" t="e">
        <f>#REF!</f>
        <v>#REF!</v>
      </c>
      <c r="B7" s="9" t="e">
        <f>#REF!</f>
        <v>#REF!</v>
      </c>
      <c r="C7" s="9" t="e">
        <f>#REF!</f>
        <v>#REF!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</row>
    <row r="8" spans="1:8" ht="13.5" customHeight="1">
      <c r="A8" s="5" t="e">
        <f>#REF!</f>
        <v>#REF!</v>
      </c>
      <c r="B8" s="9" t="e">
        <f>#REF!</f>
        <v>#REF!</v>
      </c>
      <c r="C8" s="9" t="e">
        <f>#REF!</f>
        <v>#REF!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</row>
    <row r="9" spans="1:8" ht="13.5" customHeight="1">
      <c r="A9" s="5" t="e">
        <f>#REF!</f>
        <v>#REF!</v>
      </c>
      <c r="B9" s="9" t="e">
        <f>#REF!</f>
        <v>#REF!</v>
      </c>
      <c r="C9" s="9" t="e">
        <f>#REF!</f>
        <v>#REF!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</row>
    <row r="10" spans="1:8" ht="13.5" customHeight="1">
      <c r="A10" s="5" t="e">
        <f>#REF!</f>
        <v>#REF!</v>
      </c>
      <c r="B10" s="9" t="e">
        <f>#REF!</f>
        <v>#REF!</v>
      </c>
      <c r="C10" s="9" t="e">
        <f>#REF!</f>
        <v>#REF!</v>
      </c>
      <c r="D10" s="9" t="e">
        <f>#REF!</f>
        <v>#REF!</v>
      </c>
      <c r="E10" s="9" t="e">
        <f>#REF!</f>
        <v>#REF!</v>
      </c>
      <c r="F10" s="9" t="e">
        <f>#REF!</f>
        <v>#REF!</v>
      </c>
      <c r="G10" s="9" t="e">
        <f>#REF!</f>
        <v>#REF!</v>
      </c>
      <c r="H10" s="9" t="e">
        <f>#REF!</f>
        <v>#REF!</v>
      </c>
    </row>
    <row r="11" spans="1:8" ht="13.5" customHeight="1">
      <c r="A11" s="5" t="e">
        <f>#REF!</f>
        <v>#REF!</v>
      </c>
      <c r="B11" s="9" t="e">
        <f>#REF!</f>
        <v>#REF!</v>
      </c>
      <c r="C11" s="9" t="e">
        <f>#REF!</f>
        <v>#REF!</v>
      </c>
      <c r="D11" s="9" t="e">
        <f>#REF!</f>
        <v>#REF!</v>
      </c>
      <c r="E11" s="9" t="e">
        <f>#REF!</f>
        <v>#REF!</v>
      </c>
      <c r="F11" s="9" t="e">
        <f>#REF!</f>
        <v>#REF!</v>
      </c>
      <c r="G11" s="9" t="e">
        <f>#REF!</f>
        <v>#REF!</v>
      </c>
      <c r="H11" s="9" t="e">
        <f>#REF!</f>
        <v>#REF!</v>
      </c>
    </row>
    <row r="12" spans="1:8" ht="13.5" customHeight="1">
      <c r="A12" s="5" t="e">
        <f>#REF!</f>
        <v>#REF!</v>
      </c>
      <c r="B12" s="9" t="e">
        <f>#REF!</f>
        <v>#REF!</v>
      </c>
      <c r="C12" s="9" t="e">
        <f>#REF!</f>
        <v>#REF!</v>
      </c>
      <c r="D12" s="9" t="e">
        <f>#REF!</f>
        <v>#REF!</v>
      </c>
      <c r="E12" s="9" t="e">
        <f>#REF!</f>
        <v>#REF!</v>
      </c>
      <c r="F12" s="9" t="e">
        <f>#REF!</f>
        <v>#REF!</v>
      </c>
      <c r="G12" s="9" t="e">
        <f>#REF!</f>
        <v>#REF!</v>
      </c>
      <c r="H12" s="9" t="e">
        <f>#REF!</f>
        <v>#REF!</v>
      </c>
    </row>
    <row r="13" spans="1:8" ht="13.5" customHeight="1">
      <c r="A13" s="5" t="e">
        <f>#REF!</f>
        <v>#REF!</v>
      </c>
      <c r="B13" s="9" t="e">
        <f>#REF!</f>
        <v>#REF!</v>
      </c>
      <c r="C13" s="9" t="e">
        <f>#REF!</f>
        <v>#REF!</v>
      </c>
      <c r="D13" s="9" t="e">
        <f>#REF!</f>
        <v>#REF!</v>
      </c>
      <c r="E13" s="9" t="e">
        <f>#REF!</f>
        <v>#REF!</v>
      </c>
      <c r="F13" s="9" t="e">
        <f>#REF!</f>
        <v>#REF!</v>
      </c>
      <c r="G13" s="9" t="e">
        <f>#REF!</f>
        <v>#REF!</v>
      </c>
      <c r="H13" s="9" t="e">
        <f>#REF!</f>
        <v>#REF!</v>
      </c>
    </row>
    <row r="14" spans="1:8" ht="13.5" customHeight="1">
      <c r="A14" s="5" t="e">
        <f>#REF!</f>
        <v>#REF!</v>
      </c>
      <c r="B14" s="9" t="e">
        <f>#REF!</f>
        <v>#REF!</v>
      </c>
      <c r="C14" s="9" t="e">
        <f>#REF!</f>
        <v>#REF!</v>
      </c>
      <c r="D14" s="9" t="e">
        <f>#REF!</f>
        <v>#REF!</v>
      </c>
      <c r="E14" s="9" t="e">
        <f>#REF!</f>
        <v>#REF!</v>
      </c>
      <c r="F14" s="9" t="e">
        <f>#REF!</f>
        <v>#REF!</v>
      </c>
      <c r="G14" s="9" t="e">
        <f>#REF!</f>
        <v>#REF!</v>
      </c>
      <c r="H14" s="9" t="e">
        <f>#REF!</f>
        <v>#REF!</v>
      </c>
    </row>
    <row r="15" spans="1:8" ht="13.5" customHeight="1">
      <c r="A15" s="5" t="e">
        <f>#REF!</f>
        <v>#REF!</v>
      </c>
      <c r="B15" s="9" t="e">
        <f>#REF!</f>
        <v>#REF!</v>
      </c>
      <c r="C15" s="9" t="e">
        <f>#REF!</f>
        <v>#REF!</v>
      </c>
      <c r="D15" s="9" t="e">
        <f>#REF!</f>
        <v>#REF!</v>
      </c>
      <c r="E15" s="9" t="e">
        <f>#REF!</f>
        <v>#REF!</v>
      </c>
      <c r="F15" s="9" t="e">
        <f>#REF!</f>
        <v>#REF!</v>
      </c>
      <c r="G15" s="9" t="e">
        <f>#REF!</f>
        <v>#REF!</v>
      </c>
      <c r="H15" s="9" t="e">
        <f>#REF!</f>
        <v>#REF!</v>
      </c>
    </row>
    <row r="16" spans="1:8" ht="13.5" customHeight="1">
      <c r="A16" s="5" t="e">
        <f>#REF!</f>
        <v>#REF!</v>
      </c>
      <c r="B16" s="9" t="e">
        <f>#REF!</f>
        <v>#REF!</v>
      </c>
      <c r="C16" s="9" t="e">
        <f>#REF!</f>
        <v>#REF!</v>
      </c>
      <c r="D16" s="9" t="e">
        <f>#REF!</f>
        <v>#REF!</v>
      </c>
      <c r="E16" s="9" t="e">
        <f>#REF!</f>
        <v>#REF!</v>
      </c>
      <c r="F16" s="9" t="e">
        <f>#REF!</f>
        <v>#REF!</v>
      </c>
      <c r="G16" s="9" t="e">
        <f>#REF!</f>
        <v>#REF!</v>
      </c>
      <c r="H16" s="9" t="e">
        <f>#REF!</f>
        <v>#REF!</v>
      </c>
    </row>
    <row r="17" spans="1:8" ht="13.5" customHeight="1">
      <c r="A17" s="5" t="e">
        <f>#REF!</f>
        <v>#REF!</v>
      </c>
      <c r="B17" s="9" t="e">
        <f>#REF!</f>
        <v>#REF!</v>
      </c>
      <c r="C17" s="9" t="e">
        <f>#REF!</f>
        <v>#REF!</v>
      </c>
      <c r="D17" s="9" t="e">
        <f>#REF!</f>
        <v>#REF!</v>
      </c>
      <c r="E17" s="9" t="e">
        <f>#REF!</f>
        <v>#REF!</v>
      </c>
      <c r="F17" s="9" t="e">
        <f>#REF!</f>
        <v>#REF!</v>
      </c>
      <c r="G17" s="9" t="e">
        <f>#REF!</f>
        <v>#REF!</v>
      </c>
      <c r="H17" s="9" t="e">
        <f>#REF!</f>
        <v>#REF!</v>
      </c>
    </row>
    <row r="18" spans="1:8" ht="13.5" customHeight="1">
      <c r="A18" s="5" t="e">
        <f>#REF!</f>
        <v>#REF!</v>
      </c>
      <c r="B18" s="9" t="e">
        <f>#REF!</f>
        <v>#REF!</v>
      </c>
      <c r="C18" s="9" t="e">
        <f>#REF!</f>
        <v>#REF!</v>
      </c>
      <c r="D18" s="9" t="e">
        <f>#REF!</f>
        <v>#REF!</v>
      </c>
      <c r="E18" s="9" t="e">
        <f>#REF!</f>
        <v>#REF!</v>
      </c>
      <c r="F18" s="9" t="e">
        <f>#REF!</f>
        <v>#REF!</v>
      </c>
      <c r="G18" s="9" t="e">
        <f>#REF!</f>
        <v>#REF!</v>
      </c>
      <c r="H18" s="9" t="e">
        <f>#REF!</f>
        <v>#REF!</v>
      </c>
    </row>
    <row r="19" spans="1:8" ht="13.5" customHeight="1">
      <c r="A19" s="5" t="e">
        <f>#REF!</f>
        <v>#REF!</v>
      </c>
      <c r="B19" s="9" t="e">
        <f>#REF!</f>
        <v>#REF!</v>
      </c>
      <c r="C19" s="9" t="e">
        <f>#REF!</f>
        <v>#REF!</v>
      </c>
      <c r="D19" s="9" t="e">
        <f>#REF!</f>
        <v>#REF!</v>
      </c>
      <c r="E19" s="9" t="e">
        <f>#REF!</f>
        <v>#REF!</v>
      </c>
      <c r="F19" s="9" t="e">
        <f>#REF!</f>
        <v>#REF!</v>
      </c>
      <c r="G19" s="9" t="e">
        <f>#REF!</f>
        <v>#REF!</v>
      </c>
      <c r="H19" s="9" t="e">
        <f>#REF!</f>
        <v>#REF!</v>
      </c>
    </row>
    <row r="20" spans="1:8" ht="13.5" customHeight="1">
      <c r="A20" s="5" t="e">
        <f>#REF!</f>
        <v>#REF!</v>
      </c>
      <c r="B20" s="9" t="e">
        <f>#REF!</f>
        <v>#REF!</v>
      </c>
      <c r="C20" s="9" t="e">
        <f>#REF!</f>
        <v>#REF!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</row>
    <row r="21" spans="1:8" ht="13.5" customHeight="1">
      <c r="A21" s="5" t="e">
        <f>#REF!</f>
        <v>#REF!</v>
      </c>
      <c r="B21" s="9" t="e">
        <f>#REF!</f>
        <v>#REF!</v>
      </c>
      <c r="C21" s="9" t="e">
        <f>#REF!</f>
        <v>#REF!</v>
      </c>
      <c r="D21" s="9" t="e">
        <f>#REF!</f>
        <v>#REF!</v>
      </c>
      <c r="E21" s="9" t="e">
        <f>#REF!</f>
        <v>#REF!</v>
      </c>
      <c r="F21" s="9" t="e">
        <f>#REF!</f>
        <v>#REF!</v>
      </c>
      <c r="G21" s="9" t="e">
        <f>#REF!</f>
        <v>#REF!</v>
      </c>
      <c r="H21" s="9" t="e">
        <f>#REF!</f>
        <v>#REF!</v>
      </c>
    </row>
    <row r="22" spans="1:8" ht="13.5" customHeight="1">
      <c r="A22" s="5" t="e">
        <f>#REF!</f>
        <v>#REF!</v>
      </c>
      <c r="B22" s="9" t="e">
        <f>#REF!</f>
        <v>#REF!</v>
      </c>
      <c r="C22" s="9" t="e">
        <f>#REF!</f>
        <v>#REF!</v>
      </c>
      <c r="D22" s="9" t="e">
        <f>#REF!</f>
        <v>#REF!</v>
      </c>
      <c r="E22" s="9" t="e">
        <f>#REF!</f>
        <v>#REF!</v>
      </c>
      <c r="F22" s="9" t="e">
        <f>#REF!</f>
        <v>#REF!</v>
      </c>
      <c r="G22" s="9" t="e">
        <f>#REF!</f>
        <v>#REF!</v>
      </c>
      <c r="H22" s="9" t="e">
        <f>#REF!</f>
        <v>#REF!</v>
      </c>
    </row>
    <row r="23" spans="1:8" ht="13.5" customHeight="1">
      <c r="A23" s="5" t="e">
        <f>#REF!</f>
        <v>#REF!</v>
      </c>
      <c r="B23" s="9" t="e">
        <f>#REF!</f>
        <v>#REF!</v>
      </c>
      <c r="C23" s="9" t="e">
        <f>#REF!</f>
        <v>#REF!</v>
      </c>
      <c r="D23" s="9" t="e">
        <f>#REF!</f>
        <v>#REF!</v>
      </c>
      <c r="E23" s="9" t="e">
        <f>#REF!</f>
        <v>#REF!</v>
      </c>
      <c r="F23" s="9" t="e">
        <f>#REF!</f>
        <v>#REF!</v>
      </c>
      <c r="G23" s="9" t="e">
        <f>#REF!</f>
        <v>#REF!</v>
      </c>
      <c r="H23" s="9" t="e">
        <f>#REF!</f>
        <v>#REF!</v>
      </c>
    </row>
    <row r="24" spans="1:8" ht="13.5" customHeight="1">
      <c r="A24" s="5" t="e">
        <f>#REF!</f>
        <v>#REF!</v>
      </c>
      <c r="B24" s="9" t="e">
        <f>#REF!</f>
        <v>#REF!</v>
      </c>
      <c r="C24" s="9" t="e">
        <f>#REF!</f>
        <v>#REF!</v>
      </c>
      <c r="D24" s="9" t="e">
        <f>#REF!</f>
        <v>#REF!</v>
      </c>
      <c r="E24" s="9" t="e">
        <f>#REF!</f>
        <v>#REF!</v>
      </c>
      <c r="F24" s="9" t="e">
        <f>#REF!</f>
        <v>#REF!</v>
      </c>
      <c r="G24" s="9" t="e">
        <f>#REF!</f>
        <v>#REF!</v>
      </c>
      <c r="H24" s="9" t="e">
        <f>#REF!</f>
        <v>#REF!</v>
      </c>
    </row>
    <row r="25" spans="1:8" ht="13.5" customHeight="1">
      <c r="A25" s="5" t="e">
        <f>#REF!</f>
        <v>#REF!</v>
      </c>
      <c r="B25" s="9" t="e">
        <f>#REF!</f>
        <v>#REF!</v>
      </c>
      <c r="C25" s="9" t="e">
        <f>#REF!</f>
        <v>#REF!</v>
      </c>
      <c r="D25" s="9" t="e">
        <f>#REF!</f>
        <v>#REF!</v>
      </c>
      <c r="E25" s="9" t="e">
        <f>#REF!</f>
        <v>#REF!</v>
      </c>
      <c r="F25" s="9" t="e">
        <f>#REF!</f>
        <v>#REF!</v>
      </c>
      <c r="G25" s="9" t="e">
        <f>#REF!</f>
        <v>#REF!</v>
      </c>
      <c r="H25" s="9" t="e">
        <f>#REF!</f>
        <v>#REF!</v>
      </c>
    </row>
    <row r="26" spans="1:8" ht="13.5" customHeight="1">
      <c r="A26" s="5" t="e">
        <f>#REF!</f>
        <v>#REF!</v>
      </c>
      <c r="B26" s="9" t="e">
        <f>#REF!</f>
        <v>#REF!</v>
      </c>
      <c r="C26" s="9" t="e">
        <f>#REF!</f>
        <v>#REF!</v>
      </c>
      <c r="D26" s="9" t="e">
        <f>#REF!</f>
        <v>#REF!</v>
      </c>
      <c r="E26" s="9" t="e">
        <f>#REF!</f>
        <v>#REF!</v>
      </c>
      <c r="F26" s="9" t="e">
        <f>#REF!</f>
        <v>#REF!</v>
      </c>
      <c r="G26" s="9" t="e">
        <f>#REF!</f>
        <v>#REF!</v>
      </c>
      <c r="H26" s="9" t="e">
        <f>#REF!</f>
        <v>#REF!</v>
      </c>
    </row>
    <row r="27" spans="1:8" ht="13.5" customHeight="1">
      <c r="A27" s="5" t="e">
        <f>#REF!</f>
        <v>#REF!</v>
      </c>
      <c r="B27" s="9" t="e">
        <f>#REF!</f>
        <v>#REF!</v>
      </c>
      <c r="C27" s="9" t="e">
        <f>#REF!</f>
        <v>#REF!</v>
      </c>
      <c r="D27" s="9" t="e">
        <f>#REF!</f>
        <v>#REF!</v>
      </c>
      <c r="E27" s="9" t="e">
        <f>#REF!</f>
        <v>#REF!</v>
      </c>
      <c r="F27" s="9" t="e">
        <f>#REF!</f>
        <v>#REF!</v>
      </c>
      <c r="G27" s="9" t="e">
        <f>#REF!</f>
        <v>#REF!</v>
      </c>
      <c r="H27" s="9" t="e">
        <f>#REF!</f>
        <v>#REF!</v>
      </c>
    </row>
    <row r="28" spans="1:8" ht="13.5" customHeight="1">
      <c r="A28" s="5" t="e">
        <f>#REF!</f>
        <v>#REF!</v>
      </c>
      <c r="B28" s="9" t="e">
        <f>#REF!</f>
        <v>#REF!</v>
      </c>
      <c r="C28" s="9" t="e">
        <f>#REF!</f>
        <v>#REF!</v>
      </c>
      <c r="D28" s="9" t="e">
        <f>#REF!</f>
        <v>#REF!</v>
      </c>
      <c r="E28" s="9" t="e">
        <f>#REF!</f>
        <v>#REF!</v>
      </c>
      <c r="F28" s="9" t="e">
        <f>#REF!</f>
        <v>#REF!</v>
      </c>
      <c r="G28" s="9" t="e">
        <f>#REF!</f>
        <v>#REF!</v>
      </c>
      <c r="H28" s="9" t="e">
        <f>#REF!</f>
        <v>#REF!</v>
      </c>
    </row>
    <row r="29" spans="1:8" ht="13.5" customHeight="1">
      <c r="A29" s="5" t="e">
        <f>#REF!</f>
        <v>#REF!</v>
      </c>
      <c r="B29" s="9" t="e">
        <f>#REF!</f>
        <v>#REF!</v>
      </c>
      <c r="C29" s="9" t="e">
        <f>#REF!</f>
        <v>#REF!</v>
      </c>
      <c r="D29" s="9" t="e">
        <f>#REF!</f>
        <v>#REF!</v>
      </c>
      <c r="E29" s="9" t="e">
        <f>#REF!</f>
        <v>#REF!</v>
      </c>
      <c r="F29" s="9" t="e">
        <f>#REF!</f>
        <v>#REF!</v>
      </c>
      <c r="G29" s="9" t="e">
        <f>#REF!</f>
        <v>#REF!</v>
      </c>
      <c r="H29" s="9" t="e">
        <f>#REF!</f>
        <v>#REF!</v>
      </c>
    </row>
    <row r="30" spans="1:8" ht="13.5" customHeight="1">
      <c r="A30" s="5" t="e">
        <f>#REF!</f>
        <v>#REF!</v>
      </c>
      <c r="B30" s="9" t="e">
        <f>#REF!</f>
        <v>#REF!</v>
      </c>
      <c r="C30" s="9" t="e">
        <f>#REF!</f>
        <v>#REF!</v>
      </c>
      <c r="D30" s="9" t="e">
        <f>#REF!</f>
        <v>#REF!</v>
      </c>
      <c r="E30" s="9" t="e">
        <f>#REF!</f>
        <v>#REF!</v>
      </c>
      <c r="F30" s="9" t="e">
        <f>#REF!</f>
        <v>#REF!</v>
      </c>
      <c r="G30" s="9" t="e">
        <f>#REF!</f>
        <v>#REF!</v>
      </c>
      <c r="H30" s="9" t="e">
        <f>#REF!</f>
        <v>#REF!</v>
      </c>
    </row>
    <row r="31" spans="1:8" ht="13.5" customHeight="1">
      <c r="A31" s="5" t="e">
        <f>#REF!</f>
        <v>#REF!</v>
      </c>
      <c r="B31" s="9" t="e">
        <f>#REF!</f>
        <v>#REF!</v>
      </c>
      <c r="C31" s="9" t="e">
        <f>#REF!</f>
        <v>#REF!</v>
      </c>
      <c r="D31" s="9" t="e">
        <f>#REF!</f>
        <v>#REF!</v>
      </c>
      <c r="E31" s="9" t="e">
        <f>#REF!</f>
        <v>#REF!</v>
      </c>
      <c r="F31" s="9" t="e">
        <f>#REF!</f>
        <v>#REF!</v>
      </c>
      <c r="G31" s="9" t="e">
        <f>#REF!</f>
        <v>#REF!</v>
      </c>
      <c r="H31" s="9" t="e">
        <f>#REF!</f>
        <v>#REF!</v>
      </c>
    </row>
    <row r="32" spans="1:8" ht="13.5" customHeight="1">
      <c r="A32" s="5" t="e">
        <f>#REF!</f>
        <v>#REF!</v>
      </c>
      <c r="B32" s="9" t="e">
        <f>#REF!</f>
        <v>#REF!</v>
      </c>
      <c r="C32" s="9" t="e">
        <f>#REF!</f>
        <v>#REF!</v>
      </c>
      <c r="D32" s="9" t="e">
        <f>#REF!</f>
        <v>#REF!</v>
      </c>
      <c r="E32" s="9" t="e">
        <f>#REF!</f>
        <v>#REF!</v>
      </c>
      <c r="F32" s="9" t="e">
        <f>#REF!</f>
        <v>#REF!</v>
      </c>
      <c r="G32" s="9" t="e">
        <f>#REF!</f>
        <v>#REF!</v>
      </c>
      <c r="H32" s="9" t="e">
        <f>#REF!</f>
        <v>#REF!</v>
      </c>
    </row>
    <row r="33" spans="1:8" ht="13.5" customHeight="1">
      <c r="A33" s="5" t="e">
        <f>#REF!</f>
        <v>#REF!</v>
      </c>
      <c r="B33" s="9" t="e">
        <f>#REF!</f>
        <v>#REF!</v>
      </c>
      <c r="C33" s="9" t="e">
        <f>#REF!</f>
        <v>#REF!</v>
      </c>
      <c r="D33" s="9" t="e">
        <f>#REF!</f>
        <v>#REF!</v>
      </c>
      <c r="E33" s="9" t="e">
        <f>#REF!</f>
        <v>#REF!</v>
      </c>
      <c r="F33" s="9" t="e">
        <f>#REF!</f>
        <v>#REF!</v>
      </c>
      <c r="G33" s="9" t="e">
        <f>#REF!</f>
        <v>#REF!</v>
      </c>
      <c r="H33" s="9" t="e">
        <f>#REF!</f>
        <v>#REF!</v>
      </c>
    </row>
    <row r="34" spans="1:8" ht="13.5" customHeight="1">
      <c r="A34" s="5" t="e">
        <f>#REF!</f>
        <v>#REF!</v>
      </c>
      <c r="B34" s="9" t="e">
        <f>#REF!</f>
        <v>#REF!</v>
      </c>
      <c r="C34" s="9" t="e">
        <f>#REF!</f>
        <v>#REF!</v>
      </c>
      <c r="D34" s="9" t="e">
        <f>#REF!</f>
        <v>#REF!</v>
      </c>
      <c r="E34" s="9" t="e">
        <f>#REF!</f>
        <v>#REF!</v>
      </c>
      <c r="F34" s="9" t="e">
        <f>#REF!</f>
        <v>#REF!</v>
      </c>
      <c r="G34" s="9" t="e">
        <f>#REF!</f>
        <v>#REF!</v>
      </c>
      <c r="H34" s="9" t="e">
        <f>#REF!</f>
        <v>#REF!</v>
      </c>
    </row>
    <row r="35" spans="1:8" s="28" customFormat="1" ht="13.5" customHeight="1">
      <c r="A35" s="13" t="s">
        <v>107</v>
      </c>
      <c r="B35" s="8"/>
      <c r="C35" s="8"/>
      <c r="D35" s="8"/>
      <c r="E35" s="8"/>
      <c r="F35" s="8"/>
      <c r="G35" s="8"/>
      <c r="H35" s="8"/>
    </row>
    <row r="36" spans="1:8" ht="13.5" customHeight="1">
      <c r="A36" s="5"/>
      <c r="B36" s="8"/>
      <c r="C36" s="8"/>
      <c r="D36" s="8"/>
      <c r="E36" s="8"/>
      <c r="F36" s="8"/>
      <c r="G36" s="8"/>
      <c r="H36" s="8"/>
    </row>
    <row r="37" spans="1:8" ht="13.5" customHeight="1">
      <c r="A37" s="5" t="e">
        <f>#REF!</f>
        <v>#REF!</v>
      </c>
      <c r="B37" s="9" t="e">
        <f>#REF!</f>
        <v>#REF!</v>
      </c>
      <c r="C37" s="9" t="e">
        <f>#REF!</f>
        <v>#REF!</v>
      </c>
      <c r="D37" s="9" t="e">
        <f>#REF!</f>
        <v>#REF!</v>
      </c>
      <c r="E37" s="9" t="e">
        <f>#REF!</f>
        <v>#REF!</v>
      </c>
      <c r="F37" s="9" t="e">
        <f>#REF!</f>
        <v>#REF!</v>
      </c>
      <c r="G37" s="9" t="e">
        <f>#REF!</f>
        <v>#REF!</v>
      </c>
      <c r="H37" s="9" t="e">
        <f>#REF!</f>
        <v>#REF!</v>
      </c>
    </row>
    <row r="38" spans="1:8" ht="13.5" customHeight="1">
      <c r="A38" s="5" t="e">
        <f>#REF!</f>
        <v>#REF!</v>
      </c>
      <c r="B38" s="9" t="e">
        <f>#REF!</f>
        <v>#REF!</v>
      </c>
      <c r="C38" s="9" t="e">
        <f>#REF!</f>
        <v>#REF!</v>
      </c>
      <c r="D38" s="9" t="e">
        <f>#REF!</f>
        <v>#REF!</v>
      </c>
      <c r="E38" s="9" t="e">
        <f>#REF!</f>
        <v>#REF!</v>
      </c>
      <c r="F38" s="9" t="e">
        <f>#REF!</f>
        <v>#REF!</v>
      </c>
      <c r="G38" s="9" t="e">
        <f>#REF!</f>
        <v>#REF!</v>
      </c>
      <c r="H38" s="9" t="e">
        <f>#REF!</f>
        <v>#REF!</v>
      </c>
    </row>
    <row r="39" spans="1:8" ht="13.5" customHeight="1">
      <c r="A39" s="5" t="e">
        <f>#REF!</f>
        <v>#REF!</v>
      </c>
      <c r="B39" s="9" t="e">
        <f>#REF!</f>
        <v>#REF!</v>
      </c>
      <c r="C39" s="9" t="e">
        <f>#REF!</f>
        <v>#REF!</v>
      </c>
      <c r="D39" s="9" t="e">
        <f>#REF!</f>
        <v>#REF!</v>
      </c>
      <c r="E39" s="9" t="e">
        <f>#REF!</f>
        <v>#REF!</v>
      </c>
      <c r="F39" s="9" t="e">
        <f>#REF!</f>
        <v>#REF!</v>
      </c>
      <c r="G39" s="9" t="e">
        <f>#REF!</f>
        <v>#REF!</v>
      </c>
      <c r="H39" s="9" t="e">
        <f>#REF!</f>
        <v>#REF!</v>
      </c>
    </row>
    <row r="40" spans="1:8" ht="13.5" customHeight="1">
      <c r="A40" s="5" t="e">
        <f>#REF!</f>
        <v>#REF!</v>
      </c>
      <c r="B40" s="9" t="e">
        <f>#REF!</f>
        <v>#REF!</v>
      </c>
      <c r="C40" s="9" t="e">
        <f>#REF!</f>
        <v>#REF!</v>
      </c>
      <c r="D40" s="9" t="e">
        <f>#REF!</f>
        <v>#REF!</v>
      </c>
      <c r="E40" s="9" t="e">
        <f>#REF!</f>
        <v>#REF!</v>
      </c>
      <c r="F40" s="9" t="e">
        <f>#REF!</f>
        <v>#REF!</v>
      </c>
      <c r="G40" s="9" t="e">
        <f>#REF!</f>
        <v>#REF!</v>
      </c>
      <c r="H40" s="9" t="e">
        <f>#REF!</f>
        <v>#REF!</v>
      </c>
    </row>
    <row r="41" spans="1:8" ht="13.5" customHeight="1">
      <c r="A41" s="5" t="e">
        <f>#REF!</f>
        <v>#REF!</v>
      </c>
      <c r="B41" s="9" t="e">
        <f>#REF!</f>
        <v>#REF!</v>
      </c>
      <c r="C41" s="9" t="e">
        <f>#REF!</f>
        <v>#REF!</v>
      </c>
      <c r="D41" s="9" t="e">
        <f>#REF!</f>
        <v>#REF!</v>
      </c>
      <c r="E41" s="9" t="e">
        <f>#REF!</f>
        <v>#REF!</v>
      </c>
      <c r="F41" s="9" t="e">
        <f>#REF!</f>
        <v>#REF!</v>
      </c>
      <c r="G41" s="9" t="e">
        <f>#REF!</f>
        <v>#REF!</v>
      </c>
      <c r="H41" s="9" t="e">
        <f>#REF!</f>
        <v>#REF!</v>
      </c>
    </row>
    <row r="42" spans="1:8" ht="13.5" customHeight="1">
      <c r="A42" s="5" t="e">
        <f>#REF!</f>
        <v>#REF!</v>
      </c>
      <c r="B42" s="9" t="e">
        <f>#REF!</f>
        <v>#REF!</v>
      </c>
      <c r="C42" s="9" t="e">
        <f>#REF!</f>
        <v>#REF!</v>
      </c>
      <c r="D42" s="9" t="e">
        <f>#REF!</f>
        <v>#REF!</v>
      </c>
      <c r="E42" s="9" t="e">
        <f>#REF!</f>
        <v>#REF!</v>
      </c>
      <c r="F42" s="9" t="e">
        <f>#REF!</f>
        <v>#REF!</v>
      </c>
      <c r="G42" s="9" t="e">
        <f>#REF!</f>
        <v>#REF!</v>
      </c>
      <c r="H42" s="9" t="e">
        <f>#REF!</f>
        <v>#REF!</v>
      </c>
    </row>
    <row r="43" spans="1:8" ht="13.5" customHeight="1">
      <c r="A43" s="5" t="e">
        <f>#REF!</f>
        <v>#REF!</v>
      </c>
      <c r="B43" s="9" t="e">
        <f>#REF!</f>
        <v>#REF!</v>
      </c>
      <c r="C43" s="9" t="e">
        <f>#REF!</f>
        <v>#REF!</v>
      </c>
      <c r="D43" s="9" t="e">
        <f>#REF!</f>
        <v>#REF!</v>
      </c>
      <c r="E43" s="9" t="e">
        <f>#REF!</f>
        <v>#REF!</v>
      </c>
      <c r="F43" s="9" t="e">
        <f>#REF!</f>
        <v>#REF!</v>
      </c>
      <c r="G43" s="9" t="e">
        <f>#REF!</f>
        <v>#REF!</v>
      </c>
      <c r="H43" s="9" t="e">
        <f>#REF!</f>
        <v>#REF!</v>
      </c>
    </row>
    <row r="44" spans="1:8" ht="13.5" customHeight="1">
      <c r="A44" s="5" t="e">
        <f>#REF!</f>
        <v>#REF!</v>
      </c>
      <c r="B44" s="9" t="e">
        <f>#REF!</f>
        <v>#REF!</v>
      </c>
      <c r="C44" s="9" t="e">
        <f>#REF!</f>
        <v>#REF!</v>
      </c>
      <c r="D44" s="9" t="e">
        <f>#REF!</f>
        <v>#REF!</v>
      </c>
      <c r="E44" s="9" t="e">
        <f>#REF!</f>
        <v>#REF!</v>
      </c>
      <c r="F44" s="9" t="e">
        <f>#REF!</f>
        <v>#REF!</v>
      </c>
      <c r="G44" s="9" t="e">
        <f>#REF!</f>
        <v>#REF!</v>
      </c>
      <c r="H44" s="9" t="e">
        <f>#REF!</f>
        <v>#REF!</v>
      </c>
    </row>
    <row r="45" spans="1:8" ht="13.5" customHeight="1">
      <c r="A45" s="5" t="str">
        <f>'DB-Res'!A5</f>
        <v>DB-01</v>
      </c>
      <c r="B45" s="9" t="str">
        <f>'DB-Res'!B5</f>
        <v>Karina Pilak</v>
      </c>
      <c r="C45" s="9" t="str">
        <f>'DB-Res'!C5</f>
        <v>-</v>
      </c>
      <c r="D45" s="9" t="str">
        <f>'DB-Res'!D5</f>
        <v>Simone Kamp Martens</v>
      </c>
      <c r="E45" s="9" t="str">
        <f>'DB-Res'!E5</f>
        <v>11/1 11/3 11/4</v>
      </c>
      <c r="F45" s="9" t="str">
        <f>'DB-Res'!F5</f>
        <v>Karina Pilak</v>
      </c>
      <c r="G45" s="9">
        <f>'DB-Res'!G5</f>
        <v>0</v>
      </c>
      <c r="H45" s="9" t="str">
        <f>'DB-Res'!H5</f>
        <v>Simone Kamp Martens</v>
      </c>
    </row>
    <row r="46" spans="1:8" ht="13.5" customHeight="1">
      <c r="A46" s="5" t="str">
        <f>'DB-Res'!A6</f>
        <v>DB-02</v>
      </c>
      <c r="B46" s="9" t="str">
        <f>'DB-Res'!B6</f>
        <v>Lise Aagesen</v>
      </c>
      <c r="C46" s="9" t="str">
        <f>'DB-Res'!C6</f>
        <v>-</v>
      </c>
      <c r="D46" s="9" t="str">
        <f>'DB-Res'!D6</f>
        <v>Judit Nemeth</v>
      </c>
      <c r="E46" s="9" t="str">
        <f>'DB-Res'!E6</f>
        <v>9/11 7/11 9/11</v>
      </c>
      <c r="F46" s="9" t="str">
        <f>'DB-Res'!F6</f>
        <v>Judit Nemeth</v>
      </c>
      <c r="G46" s="9">
        <f>'DB-Res'!G6</f>
        <v>0</v>
      </c>
      <c r="H46" s="9" t="str">
        <f>'DB-Res'!H6</f>
        <v>Lise Aagesen</v>
      </c>
    </row>
    <row r="47" spans="1:8" ht="13.5" customHeight="1">
      <c r="A47" s="5" t="str">
        <f>'DB-Res'!A7</f>
        <v>DB-03</v>
      </c>
      <c r="B47" s="9" t="str">
        <f>'DB-Res'!B7</f>
        <v>Eve Alfonso</v>
      </c>
      <c r="C47" s="9" t="str">
        <f>'DB-Res'!C7</f>
        <v>-</v>
      </c>
      <c r="D47" s="9" t="str">
        <f>'DB-Res'!D7</f>
        <v>Natasja Krummes</v>
      </c>
      <c r="E47" s="9" t="str">
        <f>'DB-Res'!E7</f>
        <v>11/6 7/11 11/8 11/8</v>
      </c>
      <c r="F47" s="9" t="str">
        <f>'DB-Res'!F7</f>
        <v>Eve Alfonso</v>
      </c>
      <c r="G47" s="9">
        <f>'DB-Res'!G7</f>
        <v>0</v>
      </c>
      <c r="H47" s="9" t="str">
        <f>'DB-Res'!H7</f>
        <v>Natasja Krummes</v>
      </c>
    </row>
    <row r="48" spans="1:8" ht="13.5" customHeight="1">
      <c r="A48" s="5" t="str">
        <f>'DB-Res'!A8</f>
        <v>DB-04</v>
      </c>
      <c r="B48" s="9" t="str">
        <f>'DB-Res'!B8</f>
        <v>Herdis Gudbrandsdottir</v>
      </c>
      <c r="C48" s="9" t="str">
        <f>'DB-Res'!C8</f>
        <v>-</v>
      </c>
      <c r="D48" s="9" t="str">
        <f>'DB-Res'!D8</f>
        <v>Leila Jørgensen</v>
      </c>
      <c r="E48" s="9" t="str">
        <f>'DB-Res'!E8</f>
        <v>5/11 5/11 5/11</v>
      </c>
      <c r="F48" s="9" t="str">
        <f>'DB-Res'!F8</f>
        <v>Leila Jørgensen</v>
      </c>
      <c r="G48" s="9">
        <f>'DB-Res'!G8</f>
        <v>0</v>
      </c>
      <c r="H48" s="9" t="str">
        <f>'DB-Res'!H8</f>
        <v>Herdis Gudbrandsdottir</v>
      </c>
    </row>
    <row r="49" spans="1:8" ht="13.5" customHeight="1">
      <c r="A49" s="5" t="str">
        <f>'DB-Res'!A9</f>
        <v>DB-05</v>
      </c>
      <c r="B49" s="9" t="str">
        <f>'DB-Res'!B9</f>
        <v>Karina Pilak</v>
      </c>
      <c r="C49" s="9" t="str">
        <f>'DB-Res'!C9</f>
        <v>-</v>
      </c>
      <c r="D49" s="9" t="str">
        <f>'DB-Res'!D9</f>
        <v>Judit Nemeth</v>
      </c>
      <c r="E49" s="9" t="str">
        <f>'DB-Res'!E9</f>
        <v>11/8 8/11 11/6 11/8</v>
      </c>
      <c r="F49" s="9" t="str">
        <f>'DB-Res'!F9</f>
        <v>Karina Pilak</v>
      </c>
      <c r="G49" s="9">
        <f>'DB-Res'!G9</f>
        <v>0</v>
      </c>
      <c r="H49" s="9" t="str">
        <f>'DB-Res'!H9</f>
        <v>Judit Nemeth</v>
      </c>
    </row>
    <row r="50" spans="1:8" ht="13.5" customHeight="1">
      <c r="A50" s="5" t="str">
        <f>'DB-Res'!A10</f>
        <v>DB-06</v>
      </c>
      <c r="B50" s="9" t="str">
        <f>'DB-Res'!B10</f>
        <v>Eve Alfonso</v>
      </c>
      <c r="C50" s="9" t="str">
        <f>'DB-Res'!C10</f>
        <v>-</v>
      </c>
      <c r="D50" s="9" t="str">
        <f>'DB-Res'!D10</f>
        <v>Leila Jørgensen</v>
      </c>
      <c r="E50" s="9" t="str">
        <f>'DB-Res'!E10</f>
        <v>3/11 10/12 5/11</v>
      </c>
      <c r="F50" s="9" t="str">
        <f>'DB-Res'!F10</f>
        <v>Leila Jørgensen</v>
      </c>
      <c r="G50" s="9">
        <f>'DB-Res'!G10</f>
        <v>0</v>
      </c>
      <c r="H50" s="9" t="str">
        <f>'DB-Res'!H10</f>
        <v>Eve Alfonso</v>
      </c>
    </row>
    <row r="51" spans="1:8" ht="13.5" customHeight="1">
      <c r="A51" s="5" t="str">
        <f>'DB-Res'!A11</f>
        <v>DB-07</v>
      </c>
      <c r="B51" s="9" t="str">
        <f>'DB-Res'!B11</f>
        <v>Karina Pilak</v>
      </c>
      <c r="C51" s="9" t="str">
        <f>'DB-Res'!C11</f>
        <v>-</v>
      </c>
      <c r="D51" s="9" t="str">
        <f>'DB-Res'!D11</f>
        <v>Leila Jørgensen</v>
      </c>
      <c r="E51" s="9" t="str">
        <f>'DB-Res'!E11</f>
        <v>11/8 4/11 8/11 11/7 4/11</v>
      </c>
      <c r="F51" s="9" t="str">
        <f>'DB-Res'!F11</f>
        <v>Leila Jørgensen</v>
      </c>
      <c r="G51" s="9">
        <f>'DB-Res'!G11</f>
        <v>0</v>
      </c>
      <c r="H51" s="9" t="str">
        <f>'DB-Res'!H11</f>
        <v>Karina Pilak</v>
      </c>
    </row>
    <row r="52" spans="1:8" ht="13.5" customHeight="1">
      <c r="A52" s="5" t="str">
        <f>'DB-Res'!A12</f>
        <v>DB-08</v>
      </c>
      <c r="B52" s="9" t="str">
        <f>'DB-Res'!B12</f>
        <v>Judit Nemeth</v>
      </c>
      <c r="C52" s="9" t="str">
        <f>'DB-Res'!C12</f>
        <v>-</v>
      </c>
      <c r="D52" s="9" t="str">
        <f>'DB-Res'!D12</f>
        <v>Eve Alfonso</v>
      </c>
      <c r="E52" s="9" t="str">
        <f>'DB-Res'!E12</f>
        <v>11/9 6/11 11/7 9/11 5/11</v>
      </c>
      <c r="F52" s="9" t="str">
        <f>'DB-Res'!F12</f>
        <v>Eve Alfonso</v>
      </c>
      <c r="G52" s="9">
        <f>'DB-Res'!G12</f>
        <v>0</v>
      </c>
      <c r="H52" s="9" t="str">
        <f>'DB-Res'!H12</f>
        <v>Judit Nemeth</v>
      </c>
    </row>
    <row r="53" spans="1:8" ht="13.5" customHeight="1">
      <c r="A53" s="5" t="str">
        <f>'DB-Res'!A13</f>
        <v>DB-09</v>
      </c>
      <c r="B53" s="9" t="str">
        <f>'DB-Res'!B13</f>
        <v>Simone Kamp Martens</v>
      </c>
      <c r="C53" s="9" t="str">
        <f>'DB-Res'!C13</f>
        <v>-</v>
      </c>
      <c r="D53" s="9" t="str">
        <f>'DB-Res'!D13</f>
        <v>Lise Aagesen</v>
      </c>
      <c r="E53" s="9" t="str">
        <f>'DB-Res'!E13</f>
        <v>7/11 6/11 7/11</v>
      </c>
      <c r="F53" s="9" t="str">
        <f>'DB-Res'!F13</f>
        <v>Lise Aagesen</v>
      </c>
      <c r="G53" s="9">
        <f>'DB-Res'!G13</f>
        <v>0</v>
      </c>
      <c r="H53" s="9" t="str">
        <f>'DB-Res'!H13</f>
        <v>Simone Kamp Martens</v>
      </c>
    </row>
    <row r="54" spans="1:8" ht="13.5" customHeight="1">
      <c r="A54" s="5" t="str">
        <f>'DB-Res'!A14</f>
        <v>DB-10</v>
      </c>
      <c r="B54" s="9" t="str">
        <f>'DB-Res'!B14</f>
        <v>Natasja Krummes</v>
      </c>
      <c r="C54" s="9" t="str">
        <f>'DB-Res'!C14</f>
        <v>-</v>
      </c>
      <c r="D54" s="9" t="str">
        <f>'DB-Res'!D14</f>
        <v>Herdis Gudbrandsdottir</v>
      </c>
      <c r="E54" s="9" t="str">
        <f>'DB-Res'!E14</f>
        <v>11/8 11/7 5/11 11/3</v>
      </c>
      <c r="F54" s="9" t="str">
        <f>'DB-Res'!F14</f>
        <v>Natasja Krummes</v>
      </c>
      <c r="G54" s="9">
        <f>'DB-Res'!G14</f>
        <v>0</v>
      </c>
      <c r="H54" s="9" t="str">
        <f>'DB-Res'!H14</f>
        <v>Herdis Gudbrandsdottir</v>
      </c>
    </row>
    <row r="55" spans="1:8" ht="13.5" customHeight="1">
      <c r="A55" s="5" t="str">
        <f>'DB-Res'!A15</f>
        <v>DB-11</v>
      </c>
      <c r="B55" s="9" t="str">
        <f>'DB-Res'!B15</f>
        <v>Lise Aagesen</v>
      </c>
      <c r="C55" s="9" t="str">
        <f>'DB-Res'!C15</f>
        <v>-</v>
      </c>
      <c r="D55" s="9" t="str">
        <f>'DB-Res'!D15</f>
        <v>Natasja Krummes</v>
      </c>
      <c r="E55" s="9" t="str">
        <f>'DB-Res'!E15</f>
        <v>3/11 9/11 3/11</v>
      </c>
      <c r="F55" s="9" t="str">
        <f>'DB-Res'!F15</f>
        <v>Natasja Krummes</v>
      </c>
      <c r="G55" s="9">
        <f>'DB-Res'!G15</f>
        <v>0</v>
      </c>
      <c r="H55" s="9" t="str">
        <f>'DB-Res'!H15</f>
        <v>Lise Aagesen</v>
      </c>
    </row>
    <row r="56" spans="1:8" ht="13.5" customHeight="1">
      <c r="A56" s="5" t="str">
        <f>'DB-Res'!A16</f>
        <v>DB-12</v>
      </c>
      <c r="B56" s="9" t="str">
        <f>'DB-Res'!B16</f>
        <v>Simone Kamp Martens</v>
      </c>
      <c r="C56" s="9" t="str">
        <f>'DB-Res'!C16</f>
        <v>-</v>
      </c>
      <c r="D56" s="9" t="str">
        <f>'DB-Res'!D16</f>
        <v>Herdis Gudbrandsdottir</v>
      </c>
      <c r="E56" s="9" t="str">
        <f>'DB-Res'!E16</f>
        <v>11/9 9/11 9/11 11/3 12/10</v>
      </c>
      <c r="F56" s="9" t="str">
        <f>'DB-Res'!F16</f>
        <v>Simone Kamp Martens</v>
      </c>
      <c r="G56" s="9">
        <f>'DB-Res'!G16</f>
        <v>0</v>
      </c>
      <c r="H56" s="9" t="str">
        <f>'DB-Res'!H16</f>
        <v>Herdis Gudbrandsdottir</v>
      </c>
    </row>
    <row r="57" spans="1:8" ht="13.5" customHeight="1">
      <c r="A57" s="5" t="e">
        <f>#REF!</f>
        <v>#REF!</v>
      </c>
      <c r="B57" s="9" t="e">
        <f>#REF!</f>
        <v>#REF!</v>
      </c>
      <c r="C57" s="9" t="e">
        <f>#REF!</f>
        <v>#REF!</v>
      </c>
      <c r="D57" s="9" t="e">
        <f>#REF!</f>
        <v>#REF!</v>
      </c>
      <c r="E57" s="9" t="e">
        <f>#REF!</f>
        <v>#REF!</v>
      </c>
      <c r="F57" s="9" t="e">
        <f>#REF!</f>
        <v>#REF!</v>
      </c>
      <c r="G57" s="9" t="e">
        <f>#REF!</f>
        <v>#REF!</v>
      </c>
      <c r="H57" s="9" t="e">
        <f>#REF!</f>
        <v>#REF!</v>
      </c>
    </row>
    <row r="58" spans="1:8" ht="13.5" customHeight="1">
      <c r="A58" s="5" t="e">
        <f>#REF!</f>
        <v>#REF!</v>
      </c>
      <c r="B58" s="9" t="e">
        <f>#REF!</f>
        <v>#REF!</v>
      </c>
      <c r="C58" s="9" t="e">
        <f>#REF!</f>
        <v>#REF!</v>
      </c>
      <c r="D58" s="9" t="e">
        <f>#REF!</f>
        <v>#REF!</v>
      </c>
      <c r="E58" s="9" t="e">
        <f>#REF!</f>
        <v>#REF!</v>
      </c>
      <c r="F58" s="9" t="e">
        <f>#REF!</f>
        <v>#REF!</v>
      </c>
      <c r="G58" s="9" t="e">
        <f>#REF!</f>
        <v>#REF!</v>
      </c>
      <c r="H58" s="9" t="e">
        <f>#REF!</f>
        <v>#REF!</v>
      </c>
    </row>
    <row r="59" spans="1:8" ht="13.5" customHeight="1">
      <c r="A59" s="5" t="e">
        <f>#REF!</f>
        <v>#REF!</v>
      </c>
      <c r="B59" s="9" t="e">
        <f>#REF!</f>
        <v>#REF!</v>
      </c>
      <c r="C59" s="9" t="e">
        <f>#REF!</f>
        <v>#REF!</v>
      </c>
      <c r="D59" s="9" t="e">
        <f>#REF!</f>
        <v>#REF!</v>
      </c>
      <c r="E59" s="9" t="e">
        <f>#REF!</f>
        <v>#REF!</v>
      </c>
      <c r="F59" s="9" t="e">
        <f>#REF!</f>
        <v>#REF!</v>
      </c>
      <c r="G59" s="9" t="e">
        <f>#REF!</f>
        <v>#REF!</v>
      </c>
      <c r="H59" s="9" t="e">
        <f>#REF!</f>
        <v>#REF!</v>
      </c>
    </row>
    <row r="60" spans="1:8" ht="13.5" customHeight="1">
      <c r="A60" s="5" t="e">
        <f>#REF!</f>
        <v>#REF!</v>
      </c>
      <c r="B60" s="9" t="e">
        <f>#REF!</f>
        <v>#REF!</v>
      </c>
      <c r="C60" s="9" t="e">
        <f>#REF!</f>
        <v>#REF!</v>
      </c>
      <c r="D60" s="9" t="e">
        <f>#REF!</f>
        <v>#REF!</v>
      </c>
      <c r="E60" s="9" t="e">
        <f>#REF!</f>
        <v>#REF!</v>
      </c>
      <c r="F60" s="9" t="e">
        <f>#REF!</f>
        <v>#REF!</v>
      </c>
      <c r="G60" s="9" t="e">
        <f>#REF!</f>
        <v>#REF!</v>
      </c>
      <c r="H60" s="9" t="e">
        <f>#REF!</f>
        <v>#REF!</v>
      </c>
    </row>
    <row r="61" spans="1:8" ht="13.5" customHeight="1">
      <c r="A61" s="5" t="e">
        <f>#REF!</f>
        <v>#REF!</v>
      </c>
      <c r="B61" s="9" t="e">
        <f>#REF!</f>
        <v>#REF!</v>
      </c>
      <c r="C61" s="9" t="e">
        <f>#REF!</f>
        <v>#REF!</v>
      </c>
      <c r="D61" s="9" t="e">
        <f>#REF!</f>
        <v>#REF!</v>
      </c>
      <c r="E61" s="9" t="e">
        <f>#REF!</f>
        <v>#REF!</v>
      </c>
      <c r="F61" s="9" t="e">
        <f>#REF!</f>
        <v>#REF!</v>
      </c>
      <c r="G61" s="9" t="e">
        <f>#REF!</f>
        <v>#REF!</v>
      </c>
      <c r="H61" s="9" t="e">
        <f>#REF!</f>
        <v>#REF!</v>
      </c>
    </row>
    <row r="62" spans="1:8" ht="13.5" customHeight="1">
      <c r="A62" s="5" t="e">
        <f>#REF!</f>
        <v>#REF!</v>
      </c>
      <c r="B62" s="9" t="e">
        <f>#REF!</f>
        <v>#REF!</v>
      </c>
      <c r="C62" s="9" t="e">
        <f>#REF!</f>
        <v>#REF!</v>
      </c>
      <c r="D62" s="9" t="e">
        <f>#REF!</f>
        <v>#REF!</v>
      </c>
      <c r="E62" s="9" t="e">
        <f>#REF!</f>
        <v>#REF!</v>
      </c>
      <c r="F62" s="9" t="e">
        <f>#REF!</f>
        <v>#REF!</v>
      </c>
      <c r="G62" s="9" t="e">
        <f>#REF!</f>
        <v>#REF!</v>
      </c>
      <c r="H62" s="9" t="e">
        <f>#REF!</f>
        <v>#REF!</v>
      </c>
    </row>
    <row r="63" spans="1:8" ht="13.5" customHeight="1">
      <c r="A63" s="5" t="e">
        <f>#REF!</f>
        <v>#REF!</v>
      </c>
      <c r="B63" s="9" t="e">
        <f>#REF!</f>
        <v>#REF!</v>
      </c>
      <c r="C63" s="9" t="e">
        <f>#REF!</f>
        <v>#REF!</v>
      </c>
      <c r="D63" s="9" t="e">
        <f>#REF!</f>
        <v>#REF!</v>
      </c>
      <c r="E63" s="9" t="e">
        <f>#REF!</f>
        <v>#REF!</v>
      </c>
      <c r="F63" s="9" t="e">
        <f>#REF!</f>
        <v>#REF!</v>
      </c>
      <c r="G63" s="9" t="e">
        <f>#REF!</f>
        <v>#REF!</v>
      </c>
      <c r="H63" s="9" t="e">
        <f>#REF!</f>
        <v>#REF!</v>
      </c>
    </row>
    <row r="64" spans="1:8" ht="13.5" customHeight="1">
      <c r="A64" s="5" t="e">
        <f>#REF!</f>
        <v>#REF!</v>
      </c>
      <c r="B64" s="9" t="e">
        <f>#REF!</f>
        <v>#REF!</v>
      </c>
      <c r="C64" s="9" t="e">
        <f>#REF!</f>
        <v>#REF!</v>
      </c>
      <c r="D64" s="9" t="e">
        <f>#REF!</f>
        <v>#REF!</v>
      </c>
      <c r="E64" s="9" t="e">
        <f>#REF!</f>
        <v>#REF!</v>
      </c>
      <c r="F64" s="9" t="e">
        <f>#REF!</f>
        <v>#REF!</v>
      </c>
      <c r="G64" s="9" t="e">
        <f>#REF!</f>
        <v>#REF!</v>
      </c>
      <c r="H64" s="9" t="e">
        <f>#REF!</f>
        <v>#REF!</v>
      </c>
    </row>
    <row r="65" spans="1:8" ht="13.5" customHeight="1">
      <c r="A65" s="5" t="e">
        <f>#REF!</f>
        <v>#REF!</v>
      </c>
      <c r="B65" s="9" t="e">
        <f>#REF!</f>
        <v>#REF!</v>
      </c>
      <c r="C65" s="9" t="e">
        <f>#REF!</f>
        <v>#REF!</v>
      </c>
      <c r="D65" s="9" t="e">
        <f>#REF!</f>
        <v>#REF!</v>
      </c>
      <c r="E65" s="9" t="e">
        <f>#REF!</f>
        <v>#REF!</v>
      </c>
      <c r="F65" s="9" t="e">
        <f>#REF!</f>
        <v>#REF!</v>
      </c>
      <c r="G65" s="9" t="e">
        <f>#REF!</f>
        <v>#REF!</v>
      </c>
      <c r="H65" s="9" t="e">
        <f>#REF!</f>
        <v>#REF!</v>
      </c>
    </row>
    <row r="66" spans="1:8" ht="13.5" customHeight="1">
      <c r="A66" s="5" t="e">
        <f>#REF!</f>
        <v>#REF!</v>
      </c>
      <c r="B66" s="9" t="e">
        <f>#REF!</f>
        <v>#REF!</v>
      </c>
      <c r="C66" s="9" t="e">
        <f>#REF!</f>
        <v>#REF!</v>
      </c>
      <c r="D66" s="9" t="e">
        <f>#REF!</f>
        <v>#REF!</v>
      </c>
      <c r="E66" s="9" t="e">
        <f>#REF!</f>
        <v>#REF!</v>
      </c>
      <c r="F66" s="9" t="e">
        <f>#REF!</f>
        <v>#REF!</v>
      </c>
      <c r="G66" s="9" t="e">
        <f>#REF!</f>
        <v>#REF!</v>
      </c>
      <c r="H66" s="9" t="e">
        <f>#REF!</f>
        <v>#REF!</v>
      </c>
    </row>
    <row r="67" spans="1:8" ht="13.5" customHeight="1">
      <c r="A67" s="5" t="e">
        <f>#REF!</f>
        <v>#REF!</v>
      </c>
      <c r="B67" s="9" t="e">
        <f>#REF!</f>
        <v>#REF!</v>
      </c>
      <c r="C67" s="9" t="e">
        <f>#REF!</f>
        <v>#REF!</v>
      </c>
      <c r="D67" s="9" t="e">
        <f>#REF!</f>
        <v>#REF!</v>
      </c>
      <c r="E67" s="9" t="e">
        <f>#REF!</f>
        <v>#REF!</v>
      </c>
      <c r="F67" s="9" t="e">
        <f>#REF!</f>
        <v>#REF!</v>
      </c>
      <c r="G67" s="9" t="e">
        <f>#REF!</f>
        <v>#REF!</v>
      </c>
      <c r="H67" s="9" t="e">
        <f>#REF!</f>
        <v>#REF!</v>
      </c>
    </row>
    <row r="68" spans="1:8" ht="13.5" customHeight="1">
      <c r="A68" s="5" t="e">
        <f>#REF!</f>
        <v>#REF!</v>
      </c>
      <c r="B68" s="9" t="e">
        <f>#REF!</f>
        <v>#REF!</v>
      </c>
      <c r="C68" s="9" t="e">
        <f>#REF!</f>
        <v>#REF!</v>
      </c>
      <c r="D68" s="9" t="e">
        <f>#REF!</f>
        <v>#REF!</v>
      </c>
      <c r="E68" s="9" t="e">
        <f>#REF!</f>
        <v>#REF!</v>
      </c>
      <c r="F68" s="9" t="e">
        <f>#REF!</f>
        <v>#REF!</v>
      </c>
      <c r="G68" s="9" t="e">
        <f>#REF!</f>
        <v>#REF!</v>
      </c>
      <c r="H68" s="9" t="e">
        <f>#REF!</f>
        <v>#REF!</v>
      </c>
    </row>
    <row r="69" spans="1:8" ht="13.5" customHeight="1">
      <c r="A69" s="13" t="s">
        <v>108</v>
      </c>
      <c r="B69" s="8"/>
      <c r="C69" s="8"/>
      <c r="D69" s="8"/>
      <c r="E69" s="8"/>
      <c r="F69" s="8"/>
      <c r="G69" s="8"/>
      <c r="H69" s="8"/>
    </row>
    <row r="70" spans="1:8" ht="13.5" customHeight="1">
      <c r="A70" s="13"/>
      <c r="B70" s="8"/>
      <c r="C70" s="8"/>
      <c r="D70" s="8"/>
      <c r="E70" s="8"/>
      <c r="F70" s="8"/>
      <c r="G70" s="8"/>
      <c r="H70" s="8"/>
    </row>
    <row r="71" spans="1:8" ht="13.5" customHeight="1">
      <c r="A71" s="5" t="e">
        <f>#REF!</f>
        <v>#REF!</v>
      </c>
      <c r="B71" s="9" t="e">
        <f>#REF!</f>
        <v>#REF!</v>
      </c>
      <c r="C71" s="9" t="e">
        <f>#REF!</f>
        <v>#REF!</v>
      </c>
      <c r="D71" s="9" t="e">
        <f>#REF!</f>
        <v>#REF!</v>
      </c>
      <c r="E71" s="9" t="e">
        <f>#REF!</f>
        <v>#REF!</v>
      </c>
      <c r="F71" s="9" t="e">
        <f>#REF!</f>
        <v>#REF!</v>
      </c>
      <c r="G71" s="9" t="e">
        <f>#REF!</f>
        <v>#REF!</v>
      </c>
      <c r="H71" s="9" t="e">
        <f>#REF!</f>
        <v>#REF!</v>
      </c>
    </row>
    <row r="72" spans="1:8" ht="13.5" customHeight="1">
      <c r="A72" s="5" t="e">
        <f>#REF!</f>
        <v>#REF!</v>
      </c>
      <c r="B72" s="9" t="e">
        <f>#REF!</f>
        <v>#REF!</v>
      </c>
      <c r="C72" s="9" t="e">
        <f>#REF!</f>
        <v>#REF!</v>
      </c>
      <c r="D72" s="9" t="e">
        <f>#REF!</f>
        <v>#REF!</v>
      </c>
      <c r="E72" s="9" t="e">
        <f>#REF!</f>
        <v>#REF!</v>
      </c>
      <c r="F72" s="9" t="e">
        <f>#REF!</f>
        <v>#REF!</v>
      </c>
      <c r="G72" s="9" t="e">
        <f>#REF!</f>
        <v>#REF!</v>
      </c>
      <c r="H72" s="9" t="e">
        <f>#REF!</f>
        <v>#REF!</v>
      </c>
    </row>
    <row r="73" spans="1:8" ht="13.5" customHeight="1">
      <c r="A73" s="5" t="e">
        <f>#REF!</f>
        <v>#REF!</v>
      </c>
      <c r="B73" s="9" t="e">
        <f>#REF!</f>
        <v>#REF!</v>
      </c>
      <c r="C73" s="9" t="e">
        <f>#REF!</f>
        <v>#REF!</v>
      </c>
      <c r="D73" s="9" t="e">
        <f>#REF!</f>
        <v>#REF!</v>
      </c>
      <c r="E73" s="9" t="e">
        <f>#REF!</f>
        <v>#REF!</v>
      </c>
      <c r="F73" s="9" t="e">
        <f>#REF!</f>
        <v>#REF!</v>
      </c>
      <c r="G73" s="9" t="e">
        <f>#REF!</f>
        <v>#REF!</v>
      </c>
      <c r="H73" s="9" t="e">
        <f>#REF!</f>
        <v>#REF!</v>
      </c>
    </row>
    <row r="74" spans="1:8" ht="13.5" customHeight="1">
      <c r="A74" s="5" t="e">
        <f>#REF!</f>
        <v>#REF!</v>
      </c>
      <c r="B74" s="9" t="e">
        <f>#REF!</f>
        <v>#REF!</v>
      </c>
      <c r="C74" s="9" t="e">
        <f>#REF!</f>
        <v>#REF!</v>
      </c>
      <c r="D74" s="9" t="e">
        <f>#REF!</f>
        <v>#REF!</v>
      </c>
      <c r="E74" s="9" t="e">
        <f>#REF!</f>
        <v>#REF!</v>
      </c>
      <c r="F74" s="9" t="e">
        <f>#REF!</f>
        <v>#REF!</v>
      </c>
      <c r="G74" s="9" t="e">
        <f>#REF!</f>
        <v>#REF!</v>
      </c>
      <c r="H74" s="9" t="e">
        <f>#REF!</f>
        <v>#REF!</v>
      </c>
    </row>
    <row r="75" spans="1:8" ht="13.5" customHeight="1">
      <c r="A75" s="5" t="e">
        <f>#REF!</f>
        <v>#REF!</v>
      </c>
      <c r="B75" s="9" t="e">
        <f>#REF!</f>
        <v>#REF!</v>
      </c>
      <c r="C75" s="9" t="e">
        <f>#REF!</f>
        <v>#REF!</v>
      </c>
      <c r="D75" s="9" t="e">
        <f>#REF!</f>
        <v>#REF!</v>
      </c>
      <c r="E75" s="9" t="e">
        <f>#REF!</f>
        <v>#REF!</v>
      </c>
      <c r="F75" s="9" t="e">
        <f>#REF!</f>
        <v>#REF!</v>
      </c>
      <c r="G75" s="9" t="e">
        <f>#REF!</f>
        <v>#REF!</v>
      </c>
      <c r="H75" s="9" t="e">
        <f>#REF!</f>
        <v>#REF!</v>
      </c>
    </row>
    <row r="76" spans="1:8" ht="13.5" customHeight="1">
      <c r="A76" s="5" t="e">
        <f>#REF!</f>
        <v>#REF!</v>
      </c>
      <c r="B76" s="9" t="e">
        <f>#REF!</f>
        <v>#REF!</v>
      </c>
      <c r="C76" s="9" t="e">
        <f>#REF!</f>
        <v>#REF!</v>
      </c>
      <c r="D76" s="9" t="e">
        <f>#REF!</f>
        <v>#REF!</v>
      </c>
      <c r="E76" s="9" t="e">
        <f>#REF!</f>
        <v>#REF!</v>
      </c>
      <c r="F76" s="9" t="e">
        <f>#REF!</f>
        <v>#REF!</v>
      </c>
      <c r="G76" s="9" t="e">
        <f>#REF!</f>
        <v>#REF!</v>
      </c>
      <c r="H76" s="9" t="e">
        <f>#REF!</f>
        <v>#REF!</v>
      </c>
    </row>
    <row r="77" spans="1:8" ht="13.5" customHeight="1">
      <c r="A77" s="5" t="e">
        <f>#REF!</f>
        <v>#REF!</v>
      </c>
      <c r="B77" s="9" t="e">
        <f>#REF!</f>
        <v>#REF!</v>
      </c>
      <c r="C77" s="9" t="e">
        <f>#REF!</f>
        <v>#REF!</v>
      </c>
      <c r="D77" s="9" t="e">
        <f>#REF!</f>
        <v>#REF!</v>
      </c>
      <c r="E77" s="9" t="e">
        <f>#REF!</f>
        <v>#REF!</v>
      </c>
      <c r="F77" s="9" t="e">
        <f>#REF!</f>
        <v>#REF!</v>
      </c>
      <c r="G77" s="9" t="e">
        <f>#REF!</f>
        <v>#REF!</v>
      </c>
      <c r="H77" s="9" t="e">
        <f>#REF!</f>
        <v>#REF!</v>
      </c>
    </row>
    <row r="78" spans="1:8" ht="13.5" customHeight="1">
      <c r="A78" s="5" t="e">
        <f>#REF!</f>
        <v>#REF!</v>
      </c>
      <c r="B78" s="9" t="e">
        <f>#REF!</f>
        <v>#REF!</v>
      </c>
      <c r="C78" s="9" t="e">
        <f>#REF!</f>
        <v>#REF!</v>
      </c>
      <c r="D78" s="9" t="e">
        <f>#REF!</f>
        <v>#REF!</v>
      </c>
      <c r="E78" s="9" t="e">
        <f>#REF!</f>
        <v>#REF!</v>
      </c>
      <c r="F78" s="9" t="e">
        <f>#REF!</f>
        <v>#REF!</v>
      </c>
      <c r="G78" s="9" t="e">
        <f>#REF!</f>
        <v>#REF!</v>
      </c>
      <c r="H78" s="9" t="e">
        <f>#REF!</f>
        <v>#REF!</v>
      </c>
    </row>
    <row r="79" spans="1:8" ht="15">
      <c r="A79" s="9" t="e">
        <f>#REF!</f>
        <v>#REF!</v>
      </c>
      <c r="B79" s="9" t="e">
        <f>#REF!</f>
        <v>#REF!</v>
      </c>
      <c r="C79" s="9" t="e">
        <f>#REF!</f>
        <v>#REF!</v>
      </c>
      <c r="D79" s="9" t="e">
        <f>#REF!</f>
        <v>#REF!</v>
      </c>
      <c r="E79" s="9" t="e">
        <f>#REF!</f>
        <v>#REF!</v>
      </c>
      <c r="F79" s="9" t="e">
        <f>#REF!</f>
        <v>#REF!</v>
      </c>
      <c r="G79" s="9" t="e">
        <f>#REF!</f>
        <v>#REF!</v>
      </c>
      <c r="H79" s="9" t="e">
        <f>#REF!</f>
        <v>#REF!</v>
      </c>
    </row>
    <row r="80" spans="1:8" ht="13.5" customHeight="1">
      <c r="A80" s="9" t="e">
        <f>#REF!</f>
        <v>#REF!</v>
      </c>
      <c r="B80" s="9" t="e">
        <f>#REF!</f>
        <v>#REF!</v>
      </c>
      <c r="C80" s="9" t="e">
        <f>#REF!</f>
        <v>#REF!</v>
      </c>
      <c r="D80" s="9" t="e">
        <f>#REF!</f>
        <v>#REF!</v>
      </c>
      <c r="E80" s="9" t="e">
        <f>#REF!</f>
        <v>#REF!</v>
      </c>
      <c r="F80" s="9" t="e">
        <f>#REF!</f>
        <v>#REF!</v>
      </c>
      <c r="G80" s="9" t="e">
        <f>#REF!</f>
        <v>#REF!</v>
      </c>
      <c r="H80" s="9" t="e">
        <f>#REF!</f>
        <v>#REF!</v>
      </c>
    </row>
    <row r="81" spans="1:8" ht="13.5" customHeight="1">
      <c r="A81" s="9" t="e">
        <f>#REF!</f>
        <v>#REF!</v>
      </c>
      <c r="B81" s="9" t="e">
        <f>#REF!</f>
        <v>#REF!</v>
      </c>
      <c r="C81" s="9" t="e">
        <f>#REF!</f>
        <v>#REF!</v>
      </c>
      <c r="D81" s="9" t="e">
        <f>#REF!</f>
        <v>#REF!</v>
      </c>
      <c r="E81" s="9" t="e">
        <f>#REF!</f>
        <v>#REF!</v>
      </c>
      <c r="F81" s="9" t="e">
        <f>#REF!</f>
        <v>#REF!</v>
      </c>
      <c r="G81" s="9" t="e">
        <f>#REF!</f>
        <v>#REF!</v>
      </c>
      <c r="H81" s="9" t="e">
        <f>#REF!</f>
        <v>#REF!</v>
      </c>
    </row>
    <row r="82" spans="1:8" ht="13.5" customHeight="1">
      <c r="A82" s="9" t="e">
        <f>#REF!</f>
        <v>#REF!</v>
      </c>
      <c r="B82" s="9" t="e">
        <f>#REF!</f>
        <v>#REF!</v>
      </c>
      <c r="C82" s="9" t="e">
        <f>#REF!</f>
        <v>#REF!</v>
      </c>
      <c r="D82" s="9" t="e">
        <f>#REF!</f>
        <v>#REF!</v>
      </c>
      <c r="E82" s="9" t="e">
        <f>#REF!</f>
        <v>#REF!</v>
      </c>
      <c r="F82" s="9" t="e">
        <f>#REF!</f>
        <v>#REF!</v>
      </c>
      <c r="G82" s="9" t="e">
        <f>#REF!</f>
        <v>#REF!</v>
      </c>
      <c r="H82" s="9" t="e">
        <f>#REF!</f>
        <v>#REF!</v>
      </c>
    </row>
    <row r="83" spans="1:8" ht="13.5" customHeight="1">
      <c r="A83" s="9" t="e">
        <f>#REF!</f>
        <v>#REF!</v>
      </c>
      <c r="B83" s="9" t="e">
        <f>#REF!</f>
        <v>#REF!</v>
      </c>
      <c r="C83" s="9" t="e">
        <f>#REF!</f>
        <v>#REF!</v>
      </c>
      <c r="D83" s="9" t="e">
        <f>#REF!</f>
        <v>#REF!</v>
      </c>
      <c r="E83" s="9" t="e">
        <f>#REF!</f>
        <v>#REF!</v>
      </c>
      <c r="F83" s="9" t="e">
        <f>#REF!</f>
        <v>#REF!</v>
      </c>
      <c r="G83" s="9" t="e">
        <f>#REF!</f>
        <v>#REF!</v>
      </c>
      <c r="H83" s="9" t="e">
        <f>#REF!</f>
        <v>#REF!</v>
      </c>
    </row>
    <row r="84" spans="1:8" ht="13.5" customHeight="1">
      <c r="A84" s="9" t="e">
        <f>#REF!</f>
        <v>#REF!</v>
      </c>
      <c r="B84" s="9" t="e">
        <f>#REF!</f>
        <v>#REF!</v>
      </c>
      <c r="C84" s="9" t="e">
        <f>#REF!</f>
        <v>#REF!</v>
      </c>
      <c r="D84" s="9" t="e">
        <f>#REF!</f>
        <v>#REF!</v>
      </c>
      <c r="E84" s="9" t="e">
        <f>#REF!</f>
        <v>#REF!</v>
      </c>
      <c r="F84" s="9" t="e">
        <f>#REF!</f>
        <v>#REF!</v>
      </c>
      <c r="G84" s="9" t="e">
        <f>#REF!</f>
        <v>#REF!</v>
      </c>
      <c r="H84" s="9" t="e">
        <f>#REF!</f>
        <v>#REF!</v>
      </c>
    </row>
    <row r="85" spans="1:8" ht="13.5" customHeight="1">
      <c r="A85" s="9" t="e">
        <f>#REF!</f>
        <v>#REF!</v>
      </c>
      <c r="B85" s="9" t="e">
        <f>#REF!</f>
        <v>#REF!</v>
      </c>
      <c r="C85" s="9" t="e">
        <f>#REF!</f>
        <v>#REF!</v>
      </c>
      <c r="D85" s="9" t="e">
        <f>#REF!</f>
        <v>#REF!</v>
      </c>
      <c r="E85" s="9" t="e">
        <f>#REF!</f>
        <v>#REF!</v>
      </c>
      <c r="F85" s="9" t="e">
        <f>#REF!</f>
        <v>#REF!</v>
      </c>
      <c r="G85" s="9" t="e">
        <f>#REF!</f>
        <v>#REF!</v>
      </c>
      <c r="H85" s="9" t="e">
        <f>#REF!</f>
        <v>#REF!</v>
      </c>
    </row>
    <row r="86" spans="1:8" ht="13.5" customHeight="1">
      <c r="A86" s="9" t="e">
        <f>#REF!</f>
        <v>#REF!</v>
      </c>
      <c r="B86" s="9" t="e">
        <f>#REF!</f>
        <v>#REF!</v>
      </c>
      <c r="C86" s="9" t="e">
        <f>#REF!</f>
        <v>#REF!</v>
      </c>
      <c r="D86" s="9" t="e">
        <f>#REF!</f>
        <v>#REF!</v>
      </c>
      <c r="E86" s="9" t="e">
        <f>#REF!</f>
        <v>#REF!</v>
      </c>
      <c r="F86" s="9" t="e">
        <f>#REF!</f>
        <v>#REF!</v>
      </c>
      <c r="G86" s="9" t="e">
        <f>#REF!</f>
        <v>#REF!</v>
      </c>
      <c r="H86" s="9" t="e">
        <f>#REF!</f>
        <v>#REF!</v>
      </c>
    </row>
    <row r="87" spans="1:8" ht="13.5" customHeight="1">
      <c r="A87" s="9" t="e">
        <f>#REF!</f>
        <v>#REF!</v>
      </c>
      <c r="B87" s="9" t="e">
        <f>#REF!</f>
        <v>#REF!</v>
      </c>
      <c r="C87" s="9" t="e">
        <f>#REF!</f>
        <v>#REF!</v>
      </c>
      <c r="D87" s="9" t="e">
        <f>#REF!</f>
        <v>#REF!</v>
      </c>
      <c r="E87" s="9" t="e">
        <f>#REF!</f>
        <v>#REF!</v>
      </c>
      <c r="F87" s="9" t="e">
        <f>#REF!</f>
        <v>#REF!</v>
      </c>
      <c r="G87" s="9" t="e">
        <f>#REF!</f>
        <v>#REF!</v>
      </c>
      <c r="H87" s="9" t="e">
        <f>#REF!</f>
        <v>#REF!</v>
      </c>
    </row>
    <row r="88" spans="1:8" ht="13.5" customHeight="1">
      <c r="A88" s="9" t="e">
        <f>#REF!</f>
        <v>#REF!</v>
      </c>
      <c r="B88" s="9" t="e">
        <f>#REF!</f>
        <v>#REF!</v>
      </c>
      <c r="C88" s="9" t="e">
        <f>#REF!</f>
        <v>#REF!</v>
      </c>
      <c r="D88" s="9" t="e">
        <f>#REF!</f>
        <v>#REF!</v>
      </c>
      <c r="E88" s="9" t="e">
        <f>#REF!</f>
        <v>#REF!</v>
      </c>
      <c r="F88" s="9" t="e">
        <f>#REF!</f>
        <v>#REF!</v>
      </c>
      <c r="G88" s="9" t="e">
        <f>#REF!</f>
        <v>#REF!</v>
      </c>
      <c r="H88" s="9" t="e">
        <f>#REF!</f>
        <v>#REF!</v>
      </c>
    </row>
    <row r="89" spans="1:8" ht="13.5" customHeight="1">
      <c r="A89" s="9" t="e">
        <f>#REF!</f>
        <v>#REF!</v>
      </c>
      <c r="B89" s="9" t="e">
        <f>#REF!</f>
        <v>#REF!</v>
      </c>
      <c r="C89" s="9" t="e">
        <f>#REF!</f>
        <v>#REF!</v>
      </c>
      <c r="D89" s="9" t="e">
        <f>#REF!</f>
        <v>#REF!</v>
      </c>
      <c r="E89" s="9" t="e">
        <f>#REF!</f>
        <v>#REF!</v>
      </c>
      <c r="F89" s="9" t="e">
        <f>#REF!</f>
        <v>#REF!</v>
      </c>
      <c r="G89" s="9" t="e">
        <f>#REF!</f>
        <v>#REF!</v>
      </c>
      <c r="H89" s="9" t="e">
        <f>#REF!</f>
        <v>#REF!</v>
      </c>
    </row>
    <row r="90" spans="1:8" ht="13.5" customHeight="1">
      <c r="A90" s="9" t="e">
        <f>#REF!</f>
        <v>#REF!</v>
      </c>
      <c r="B90" s="9" t="e">
        <f>#REF!</f>
        <v>#REF!</v>
      </c>
      <c r="C90" s="9" t="e">
        <f>#REF!</f>
        <v>#REF!</v>
      </c>
      <c r="D90" s="9" t="e">
        <f>#REF!</f>
        <v>#REF!</v>
      </c>
      <c r="E90" s="9" t="e">
        <f>#REF!</f>
        <v>#REF!</v>
      </c>
      <c r="F90" s="9" t="e">
        <f>#REF!</f>
        <v>#REF!</v>
      </c>
      <c r="G90" s="9" t="e">
        <f>#REF!</f>
        <v>#REF!</v>
      </c>
      <c r="H90" s="9" t="e">
        <f>#REF!</f>
        <v>#REF!</v>
      </c>
    </row>
    <row r="91" spans="1:8" ht="13.5" customHeight="1">
      <c r="A91" s="5" t="e">
        <f>#REF!</f>
        <v>#REF!</v>
      </c>
      <c r="B91" s="9" t="e">
        <f>#REF!</f>
        <v>#REF!</v>
      </c>
      <c r="C91" s="9" t="e">
        <f>#REF!</f>
        <v>#REF!</v>
      </c>
      <c r="D91" s="9" t="e">
        <f>#REF!</f>
        <v>#REF!</v>
      </c>
      <c r="E91" s="9" t="e">
        <f>#REF!</f>
        <v>#REF!</v>
      </c>
      <c r="F91" s="9" t="e">
        <f>#REF!</f>
        <v>#REF!</v>
      </c>
      <c r="G91" s="9" t="e">
        <f>#REF!</f>
        <v>#REF!</v>
      </c>
      <c r="H91" s="9" t="e">
        <f>#REF!</f>
        <v>#REF!</v>
      </c>
    </row>
    <row r="92" spans="1:8" ht="13.5" customHeight="1">
      <c r="A92" s="5" t="e">
        <f>#REF!</f>
        <v>#REF!</v>
      </c>
      <c r="B92" s="9" t="e">
        <f>#REF!</f>
        <v>#REF!</v>
      </c>
      <c r="C92" s="9" t="e">
        <f>#REF!</f>
        <v>#REF!</v>
      </c>
      <c r="D92" s="9" t="e">
        <f>#REF!</f>
        <v>#REF!</v>
      </c>
      <c r="E92" s="9" t="e">
        <f>#REF!</f>
        <v>#REF!</v>
      </c>
      <c r="F92" s="9" t="e">
        <f>#REF!</f>
        <v>#REF!</v>
      </c>
      <c r="G92" s="9" t="e">
        <f>#REF!</f>
        <v>#REF!</v>
      </c>
      <c r="H92" s="9" t="e">
        <f>#REF!</f>
        <v>#REF!</v>
      </c>
    </row>
    <row r="93" spans="1:8" ht="15">
      <c r="A93" s="5" t="e">
        <f>#REF!</f>
        <v>#REF!</v>
      </c>
      <c r="B93" s="9" t="e">
        <f>#REF!</f>
        <v>#REF!</v>
      </c>
      <c r="C93" s="9" t="e">
        <f>#REF!</f>
        <v>#REF!</v>
      </c>
      <c r="D93" s="9" t="e">
        <f>#REF!</f>
        <v>#REF!</v>
      </c>
      <c r="E93" s="9" t="e">
        <f>#REF!</f>
        <v>#REF!</v>
      </c>
      <c r="F93" s="9" t="e">
        <f>#REF!</f>
        <v>#REF!</v>
      </c>
      <c r="G93" s="9" t="e">
        <f>#REF!</f>
        <v>#REF!</v>
      </c>
      <c r="H93" s="9" t="e">
        <f>#REF!</f>
        <v>#REF!</v>
      </c>
    </row>
    <row r="94" spans="1:8" ht="13.5" customHeight="1">
      <c r="A94" s="5" t="e">
        <f>#REF!</f>
        <v>#REF!</v>
      </c>
      <c r="B94" s="9" t="e">
        <f>#REF!</f>
        <v>#REF!</v>
      </c>
      <c r="C94" s="9" t="e">
        <f>#REF!</f>
        <v>#REF!</v>
      </c>
      <c r="D94" s="9" t="e">
        <f>#REF!</f>
        <v>#REF!</v>
      </c>
      <c r="E94" s="9" t="e">
        <f>#REF!</f>
        <v>#REF!</v>
      </c>
      <c r="F94" s="9" t="e">
        <f>#REF!</f>
        <v>#REF!</v>
      </c>
      <c r="G94" s="9" t="e">
        <f>#REF!</f>
        <v>#REF!</v>
      </c>
      <c r="H94" s="9" t="e">
        <f>#REF!</f>
        <v>#REF!</v>
      </c>
    </row>
    <row r="95" spans="1:8" ht="13.5" customHeight="1">
      <c r="A95" s="5" t="e">
        <f>#REF!</f>
        <v>#REF!</v>
      </c>
      <c r="B95" s="9" t="e">
        <f>#REF!</f>
        <v>#REF!</v>
      </c>
      <c r="C95" s="9" t="e">
        <f>#REF!</f>
        <v>#REF!</v>
      </c>
      <c r="D95" s="9" t="e">
        <f>#REF!</f>
        <v>#REF!</v>
      </c>
      <c r="E95" s="9" t="e">
        <f>#REF!</f>
        <v>#REF!</v>
      </c>
      <c r="F95" s="9" t="e">
        <f>#REF!</f>
        <v>#REF!</v>
      </c>
      <c r="G95" s="9" t="e">
        <f>#REF!</f>
        <v>#REF!</v>
      </c>
      <c r="H95" s="9" t="e">
        <f>#REF!</f>
        <v>#REF!</v>
      </c>
    </row>
    <row r="96" spans="1:8" ht="13.5" customHeight="1">
      <c r="A96" s="5" t="e">
        <f>#REF!</f>
        <v>#REF!</v>
      </c>
      <c r="B96" s="9" t="e">
        <f>#REF!</f>
        <v>#REF!</v>
      </c>
      <c r="C96" s="9" t="e">
        <f>#REF!</f>
        <v>#REF!</v>
      </c>
      <c r="D96" s="9" t="e">
        <f>#REF!</f>
        <v>#REF!</v>
      </c>
      <c r="E96" s="9" t="e">
        <f>#REF!</f>
        <v>#REF!</v>
      </c>
      <c r="F96" s="9" t="e">
        <f>#REF!</f>
        <v>#REF!</v>
      </c>
      <c r="G96" s="9" t="e">
        <f>#REF!</f>
        <v>#REF!</v>
      </c>
      <c r="H96" s="9" t="e">
        <f>#REF!</f>
        <v>#REF!</v>
      </c>
    </row>
    <row r="97" spans="1:8" ht="13.5" customHeight="1">
      <c r="A97" s="5" t="e">
        <f>#REF!</f>
        <v>#REF!</v>
      </c>
      <c r="B97" s="9" t="e">
        <f>#REF!</f>
        <v>#REF!</v>
      </c>
      <c r="C97" s="9" t="e">
        <f>#REF!</f>
        <v>#REF!</v>
      </c>
      <c r="D97" s="9" t="e">
        <f>#REF!</f>
        <v>#REF!</v>
      </c>
      <c r="E97" s="9" t="e">
        <f>#REF!</f>
        <v>#REF!</v>
      </c>
      <c r="F97" s="9" t="e">
        <f>#REF!</f>
        <v>#REF!</v>
      </c>
      <c r="G97" s="9" t="e">
        <f>#REF!</f>
        <v>#REF!</v>
      </c>
      <c r="H97" s="9" t="e">
        <f>#REF!</f>
        <v>#REF!</v>
      </c>
    </row>
    <row r="98" spans="1:8" ht="13.5" customHeight="1">
      <c r="A98" s="5" t="e">
        <f>#REF!</f>
        <v>#REF!</v>
      </c>
      <c r="B98" s="9" t="e">
        <f>#REF!</f>
        <v>#REF!</v>
      </c>
      <c r="C98" s="9" t="e">
        <f>#REF!</f>
        <v>#REF!</v>
      </c>
      <c r="D98" s="9" t="e">
        <f>#REF!</f>
        <v>#REF!</v>
      </c>
      <c r="E98" s="9" t="e">
        <f>#REF!</f>
        <v>#REF!</v>
      </c>
      <c r="F98" s="9" t="e">
        <f>#REF!</f>
        <v>#REF!</v>
      </c>
      <c r="G98" s="9" t="e">
        <f>#REF!</f>
        <v>#REF!</v>
      </c>
      <c r="H98" s="9" t="e">
        <f>#REF!</f>
        <v>#REF!</v>
      </c>
    </row>
    <row r="99" spans="1:8" ht="13.5" customHeight="1">
      <c r="A99" s="5" t="e">
        <f>#REF!</f>
        <v>#REF!</v>
      </c>
      <c r="B99" s="9" t="e">
        <f>#REF!</f>
        <v>#REF!</v>
      </c>
      <c r="C99" s="9" t="e">
        <f>#REF!</f>
        <v>#REF!</v>
      </c>
      <c r="D99" s="9" t="e">
        <f>#REF!</f>
        <v>#REF!</v>
      </c>
      <c r="E99" s="9" t="e">
        <f>#REF!</f>
        <v>#REF!</v>
      </c>
      <c r="F99" s="9" t="e">
        <f>#REF!</f>
        <v>#REF!</v>
      </c>
      <c r="G99" s="9" t="e">
        <f>#REF!</f>
        <v>#REF!</v>
      </c>
      <c r="H99" s="9" t="e">
        <f>#REF!</f>
        <v>#REF!</v>
      </c>
    </row>
    <row r="100" spans="1:8" ht="13.5" customHeight="1">
      <c r="A100" s="5" t="e">
        <f>#REF!</f>
        <v>#REF!</v>
      </c>
      <c r="B100" s="9" t="e">
        <f>#REF!</f>
        <v>#REF!</v>
      </c>
      <c r="C100" s="9" t="e">
        <f>#REF!</f>
        <v>#REF!</v>
      </c>
      <c r="D100" s="9" t="e">
        <f>#REF!</f>
        <v>#REF!</v>
      </c>
      <c r="E100" s="9" t="e">
        <f>#REF!</f>
        <v>#REF!</v>
      </c>
      <c r="F100" s="9" t="e">
        <f>#REF!</f>
        <v>#REF!</v>
      </c>
      <c r="G100" s="9" t="e">
        <f>#REF!</f>
        <v>#REF!</v>
      </c>
      <c r="H100" s="9" t="e">
        <f>#REF!</f>
        <v>#REF!</v>
      </c>
    </row>
    <row r="101" spans="1:8" ht="13.5" customHeight="1">
      <c r="A101" s="5" t="e">
        <f>#REF!</f>
        <v>#REF!</v>
      </c>
      <c r="B101" s="9" t="e">
        <f>#REF!</f>
        <v>#REF!</v>
      </c>
      <c r="C101" s="9" t="e">
        <f>#REF!</f>
        <v>#REF!</v>
      </c>
      <c r="D101" s="9" t="e">
        <f>#REF!</f>
        <v>#REF!</v>
      </c>
      <c r="E101" s="9" t="e">
        <f>#REF!</f>
        <v>#REF!</v>
      </c>
      <c r="F101" s="9" t="e">
        <f>#REF!</f>
        <v>#REF!</v>
      </c>
      <c r="G101" s="9" t="e">
        <f>#REF!</f>
        <v>#REF!</v>
      </c>
      <c r="H101" s="9" t="e">
        <f>#REF!</f>
        <v>#REF!</v>
      </c>
    </row>
    <row r="102" spans="1:8" ht="13.5" customHeight="1">
      <c r="A102" s="5" t="e">
        <f>#REF!</f>
        <v>#REF!</v>
      </c>
      <c r="B102" s="9" t="e">
        <f>#REF!</f>
        <v>#REF!</v>
      </c>
      <c r="C102" s="9" t="e">
        <f>#REF!</f>
        <v>#REF!</v>
      </c>
      <c r="D102" s="9" t="e">
        <f>#REF!</f>
        <v>#REF!</v>
      </c>
      <c r="E102" s="9" t="e">
        <f>#REF!</f>
        <v>#REF!</v>
      </c>
      <c r="F102" s="9" t="e">
        <f>#REF!</f>
        <v>#REF!</v>
      </c>
      <c r="G102" s="9" t="e">
        <f>#REF!</f>
        <v>#REF!</v>
      </c>
      <c r="H102" s="9" t="e">
        <f>#REF!</f>
        <v>#REF!</v>
      </c>
    </row>
    <row r="103" spans="1:8" ht="13.5" customHeight="1">
      <c r="A103" s="5" t="s">
        <v>109</v>
      </c>
      <c r="B103" s="8"/>
      <c r="C103" s="8"/>
      <c r="D103" s="8"/>
      <c r="E103" s="8"/>
      <c r="F103" s="8"/>
      <c r="G103" s="8"/>
      <c r="H103" s="8"/>
    </row>
    <row r="104" spans="1:8" ht="15">
      <c r="A104" s="5"/>
      <c r="B104" s="8"/>
      <c r="C104" s="8"/>
      <c r="D104" s="8"/>
      <c r="E104" s="8"/>
      <c r="F104" s="8"/>
      <c r="G104" s="8"/>
      <c r="H104" s="8"/>
    </row>
    <row r="105" spans="1:8" ht="13.5" customHeight="1">
      <c r="A105" s="5" t="e">
        <f>#REF!</f>
        <v>#REF!</v>
      </c>
      <c r="B105" s="9" t="e">
        <f>#REF!</f>
        <v>#REF!</v>
      </c>
      <c r="C105" s="9" t="e">
        <f>#REF!</f>
        <v>#REF!</v>
      </c>
      <c r="D105" s="9" t="e">
        <f>#REF!</f>
        <v>#REF!</v>
      </c>
      <c r="E105" s="9" t="e">
        <f>#REF!</f>
        <v>#REF!</v>
      </c>
      <c r="F105" s="9" t="e">
        <f>#REF!</f>
        <v>#REF!</v>
      </c>
      <c r="G105" s="9" t="e">
        <f>#REF!</f>
        <v>#REF!</v>
      </c>
      <c r="H105" s="9" t="e">
        <f>#REF!</f>
        <v>#REF!</v>
      </c>
    </row>
    <row r="106" spans="1:8" ht="13.5" customHeight="1">
      <c r="A106" s="5" t="e">
        <f>#REF!</f>
        <v>#REF!</v>
      </c>
      <c r="B106" s="9" t="e">
        <f>#REF!</f>
        <v>#REF!</v>
      </c>
      <c r="C106" s="9" t="e">
        <f>#REF!</f>
        <v>#REF!</v>
      </c>
      <c r="D106" s="9" t="e">
        <f>#REF!</f>
        <v>#REF!</v>
      </c>
      <c r="E106" s="9" t="e">
        <f>#REF!</f>
        <v>#REF!</v>
      </c>
      <c r="F106" s="9" t="e">
        <f>#REF!</f>
        <v>#REF!</v>
      </c>
      <c r="G106" s="9" t="e">
        <f>#REF!</f>
        <v>#REF!</v>
      </c>
      <c r="H106" s="9" t="e">
        <f>#REF!</f>
        <v>#REF!</v>
      </c>
    </row>
    <row r="107" spans="1:8" ht="13.5" customHeight="1">
      <c r="A107" s="5" t="e">
        <f>#REF!</f>
        <v>#REF!</v>
      </c>
      <c r="B107" s="9" t="e">
        <f>#REF!</f>
        <v>#REF!</v>
      </c>
      <c r="C107" s="9" t="e">
        <f>#REF!</f>
        <v>#REF!</v>
      </c>
      <c r="D107" s="9" t="e">
        <f>#REF!</f>
        <v>#REF!</v>
      </c>
      <c r="E107" s="9" t="e">
        <f>#REF!</f>
        <v>#REF!</v>
      </c>
      <c r="F107" s="9" t="e">
        <f>#REF!</f>
        <v>#REF!</v>
      </c>
      <c r="G107" s="9" t="e">
        <f>#REF!</f>
        <v>#REF!</v>
      </c>
      <c r="H107" s="9" t="e">
        <f>#REF!</f>
        <v>#REF!</v>
      </c>
    </row>
    <row r="108" spans="1:8" ht="13.5" customHeight="1">
      <c r="A108" s="5" t="e">
        <f>#REF!</f>
        <v>#REF!</v>
      </c>
      <c r="B108" s="9" t="e">
        <f>#REF!</f>
        <v>#REF!</v>
      </c>
      <c r="C108" s="9" t="e">
        <f>#REF!</f>
        <v>#REF!</v>
      </c>
      <c r="D108" s="9" t="e">
        <f>#REF!</f>
        <v>#REF!</v>
      </c>
      <c r="E108" s="9" t="e">
        <f>#REF!</f>
        <v>#REF!</v>
      </c>
      <c r="F108" s="9" t="e">
        <f>#REF!</f>
        <v>#REF!</v>
      </c>
      <c r="G108" s="9" t="e">
        <f>#REF!</f>
        <v>#REF!</v>
      </c>
      <c r="H108" s="9" t="e">
        <f>#REF!</f>
        <v>#REF!</v>
      </c>
    </row>
    <row r="109" spans="1:8" ht="13.5" customHeight="1">
      <c r="A109" s="5" t="e">
        <f>#REF!</f>
        <v>#REF!</v>
      </c>
      <c r="B109" s="9" t="e">
        <f>#REF!</f>
        <v>#REF!</v>
      </c>
      <c r="C109" s="9" t="e">
        <f>#REF!</f>
        <v>#REF!</v>
      </c>
      <c r="D109" s="9" t="e">
        <f>#REF!</f>
        <v>#REF!</v>
      </c>
      <c r="E109" s="9" t="e">
        <f>#REF!</f>
        <v>#REF!</v>
      </c>
      <c r="F109" s="9" t="e">
        <f>#REF!</f>
        <v>#REF!</v>
      </c>
      <c r="G109" s="9" t="e">
        <f>#REF!</f>
        <v>#REF!</v>
      </c>
      <c r="H109" s="9" t="e">
        <f>#REF!</f>
        <v>#REF!</v>
      </c>
    </row>
    <row r="110" spans="1:8" ht="13.5" customHeight="1">
      <c r="A110" s="5" t="e">
        <f>#REF!</f>
        <v>#REF!</v>
      </c>
      <c r="B110" s="9" t="e">
        <f>#REF!</f>
        <v>#REF!</v>
      </c>
      <c r="C110" s="9" t="e">
        <f>#REF!</f>
        <v>#REF!</v>
      </c>
      <c r="D110" s="9" t="e">
        <f>#REF!</f>
        <v>#REF!</v>
      </c>
      <c r="E110" s="9" t="e">
        <f>#REF!</f>
        <v>#REF!</v>
      </c>
      <c r="F110" s="9" t="e">
        <f>#REF!</f>
        <v>#REF!</v>
      </c>
      <c r="G110" s="9" t="e">
        <f>#REF!</f>
        <v>#REF!</v>
      </c>
      <c r="H110" s="9" t="e">
        <f>#REF!</f>
        <v>#REF!</v>
      </c>
    </row>
    <row r="111" spans="1:8" ht="13.5" customHeight="1">
      <c r="A111" s="5" t="e">
        <f>#REF!</f>
        <v>#REF!</v>
      </c>
      <c r="B111" s="9" t="e">
        <f>#REF!</f>
        <v>#REF!</v>
      </c>
      <c r="C111" s="9" t="e">
        <f>#REF!</f>
        <v>#REF!</v>
      </c>
      <c r="D111" s="9" t="e">
        <f>#REF!</f>
        <v>#REF!</v>
      </c>
      <c r="E111" s="9" t="e">
        <f>#REF!</f>
        <v>#REF!</v>
      </c>
      <c r="F111" s="9" t="e">
        <f>#REF!</f>
        <v>#REF!</v>
      </c>
      <c r="G111" s="9" t="e">
        <f>#REF!</f>
        <v>#REF!</v>
      </c>
      <c r="H111" s="9" t="e">
        <f>#REF!</f>
        <v>#REF!</v>
      </c>
    </row>
    <row r="112" spans="1:8" ht="13.5" customHeight="1">
      <c r="A112" s="5" t="e">
        <f>#REF!</f>
        <v>#REF!</v>
      </c>
      <c r="B112" s="9" t="e">
        <f>#REF!</f>
        <v>#REF!</v>
      </c>
      <c r="C112" s="9" t="e">
        <f>#REF!</f>
        <v>#REF!</v>
      </c>
      <c r="D112" s="9" t="e">
        <f>#REF!</f>
        <v>#REF!</v>
      </c>
      <c r="E112" s="9" t="e">
        <f>#REF!</f>
        <v>#REF!</v>
      </c>
      <c r="F112" s="9" t="e">
        <f>#REF!</f>
        <v>#REF!</v>
      </c>
      <c r="G112" s="9" t="e">
        <f>#REF!</f>
        <v>#REF!</v>
      </c>
      <c r="H112" s="9" t="e">
        <f>#REF!</f>
        <v>#REF!</v>
      </c>
    </row>
    <row r="113" spans="1:8" ht="13.5" customHeight="1">
      <c r="A113" s="9" t="e">
        <f>#REF!</f>
        <v>#REF!</v>
      </c>
      <c r="B113" s="9" t="e">
        <f>#REF!</f>
        <v>#REF!</v>
      </c>
      <c r="C113" s="9" t="e">
        <f>#REF!</f>
        <v>#REF!</v>
      </c>
      <c r="D113" s="9" t="e">
        <f>#REF!</f>
        <v>#REF!</v>
      </c>
      <c r="E113" s="9" t="e">
        <f>#REF!</f>
        <v>#REF!</v>
      </c>
      <c r="F113" s="9" t="e">
        <f>#REF!</f>
        <v>#REF!</v>
      </c>
      <c r="G113" s="9" t="e">
        <f>#REF!</f>
        <v>#REF!</v>
      </c>
      <c r="H113" s="9" t="e">
        <f>#REF!</f>
        <v>#REF!</v>
      </c>
    </row>
    <row r="114" spans="1:8" ht="13.5" customHeight="1">
      <c r="A114" s="9" t="e">
        <f>#REF!</f>
        <v>#REF!</v>
      </c>
      <c r="B114" s="9" t="e">
        <f>#REF!</f>
        <v>#REF!</v>
      </c>
      <c r="C114" s="9" t="e">
        <f>#REF!</f>
        <v>#REF!</v>
      </c>
      <c r="D114" s="9" t="e">
        <f>#REF!</f>
        <v>#REF!</v>
      </c>
      <c r="E114" s="9" t="e">
        <f>#REF!</f>
        <v>#REF!</v>
      </c>
      <c r="F114" s="9" t="e">
        <f>#REF!</f>
        <v>#REF!</v>
      </c>
      <c r="G114" s="9" t="e">
        <f>#REF!</f>
        <v>#REF!</v>
      </c>
      <c r="H114" s="9" t="e">
        <f>#REF!</f>
        <v>#REF!</v>
      </c>
    </row>
    <row r="115" spans="1:8" ht="13.5" customHeight="1">
      <c r="A115" s="9" t="e">
        <f>#REF!</f>
        <v>#REF!</v>
      </c>
      <c r="B115" s="9" t="e">
        <f>#REF!</f>
        <v>#REF!</v>
      </c>
      <c r="C115" s="9" t="e">
        <f>#REF!</f>
        <v>#REF!</v>
      </c>
      <c r="D115" s="9" t="e">
        <f>#REF!</f>
        <v>#REF!</v>
      </c>
      <c r="E115" s="9" t="e">
        <f>#REF!</f>
        <v>#REF!</v>
      </c>
      <c r="F115" s="9" t="e">
        <f>#REF!</f>
        <v>#REF!</v>
      </c>
      <c r="G115" s="9" t="e">
        <f>#REF!</f>
        <v>#REF!</v>
      </c>
      <c r="H115" s="9" t="e">
        <f>#REF!</f>
        <v>#REF!</v>
      </c>
    </row>
    <row r="116" spans="1:8" ht="13.5" customHeight="1">
      <c r="A116" s="9" t="e">
        <f>#REF!</f>
        <v>#REF!</v>
      </c>
      <c r="B116" s="9" t="e">
        <f>#REF!</f>
        <v>#REF!</v>
      </c>
      <c r="C116" s="9" t="e">
        <f>#REF!</f>
        <v>#REF!</v>
      </c>
      <c r="D116" s="9" t="e">
        <f>#REF!</f>
        <v>#REF!</v>
      </c>
      <c r="E116" s="9" t="e">
        <f>#REF!</f>
        <v>#REF!</v>
      </c>
      <c r="F116" s="9" t="e">
        <f>#REF!</f>
        <v>#REF!</v>
      </c>
      <c r="G116" s="9" t="e">
        <f>#REF!</f>
        <v>#REF!</v>
      </c>
      <c r="H116" s="9" t="e">
        <f>#REF!</f>
        <v>#REF!</v>
      </c>
    </row>
    <row r="117" spans="1:8" ht="13.5" customHeight="1">
      <c r="A117" s="9" t="e">
        <f>#REF!</f>
        <v>#REF!</v>
      </c>
      <c r="B117" s="9" t="e">
        <f>#REF!</f>
        <v>#REF!</v>
      </c>
      <c r="C117" s="9" t="e">
        <f>#REF!</f>
        <v>#REF!</v>
      </c>
      <c r="D117" s="9" t="e">
        <f>#REF!</f>
        <v>#REF!</v>
      </c>
      <c r="E117" s="9" t="e">
        <f>#REF!</f>
        <v>#REF!</v>
      </c>
      <c r="F117" s="9" t="e">
        <f>#REF!</f>
        <v>#REF!</v>
      </c>
      <c r="G117" s="9" t="e">
        <f>#REF!</f>
        <v>#REF!</v>
      </c>
      <c r="H117" s="9" t="e">
        <f>#REF!</f>
        <v>#REF!</v>
      </c>
    </row>
    <row r="118" spans="1:8" ht="13.5" customHeight="1">
      <c r="A118" s="9" t="e">
        <f>#REF!</f>
        <v>#REF!</v>
      </c>
      <c r="B118" s="9" t="e">
        <f>#REF!</f>
        <v>#REF!</v>
      </c>
      <c r="C118" s="9" t="e">
        <f>#REF!</f>
        <v>#REF!</v>
      </c>
      <c r="D118" s="9" t="e">
        <f>#REF!</f>
        <v>#REF!</v>
      </c>
      <c r="E118" s="9" t="e">
        <f>#REF!</f>
        <v>#REF!</v>
      </c>
      <c r="F118" s="9" t="e">
        <f>#REF!</f>
        <v>#REF!</v>
      </c>
      <c r="G118" s="9" t="e">
        <f>#REF!</f>
        <v>#REF!</v>
      </c>
      <c r="H118" s="9" t="e">
        <f>#REF!</f>
        <v>#REF!</v>
      </c>
    </row>
    <row r="119" spans="1:8" ht="13.5" customHeight="1">
      <c r="A119" s="9" t="e">
        <f>#REF!</f>
        <v>#REF!</v>
      </c>
      <c r="B119" s="9" t="e">
        <f>#REF!</f>
        <v>#REF!</v>
      </c>
      <c r="C119" s="9" t="e">
        <f>#REF!</f>
        <v>#REF!</v>
      </c>
      <c r="D119" s="9" t="e">
        <f>#REF!</f>
        <v>#REF!</v>
      </c>
      <c r="E119" s="9" t="e">
        <f>#REF!</f>
        <v>#REF!</v>
      </c>
      <c r="F119" s="9" t="e">
        <f>#REF!</f>
        <v>#REF!</v>
      </c>
      <c r="G119" s="9" t="e">
        <f>#REF!</f>
        <v>#REF!</v>
      </c>
      <c r="H119" s="9" t="e">
        <f>#REF!</f>
        <v>#REF!</v>
      </c>
    </row>
    <row r="120" spans="1:8" ht="13.5" customHeight="1">
      <c r="A120" s="9" t="e">
        <f>#REF!</f>
        <v>#REF!</v>
      </c>
      <c r="B120" s="9" t="e">
        <f>#REF!</f>
        <v>#REF!</v>
      </c>
      <c r="C120" s="9" t="e">
        <f>#REF!</f>
        <v>#REF!</v>
      </c>
      <c r="D120" s="9" t="e">
        <f>#REF!</f>
        <v>#REF!</v>
      </c>
      <c r="E120" s="9" t="e">
        <f>#REF!</f>
        <v>#REF!</v>
      </c>
      <c r="F120" s="9" t="e">
        <f>#REF!</f>
        <v>#REF!</v>
      </c>
      <c r="G120" s="9" t="e">
        <f>#REF!</f>
        <v>#REF!</v>
      </c>
      <c r="H120" s="9" t="e">
        <f>#REF!</f>
        <v>#REF!</v>
      </c>
    </row>
    <row r="121" spans="1:8" ht="13.5" customHeight="1">
      <c r="A121" s="9" t="e">
        <f>#REF!</f>
        <v>#REF!</v>
      </c>
      <c r="B121" s="9" t="e">
        <f>#REF!</f>
        <v>#REF!</v>
      </c>
      <c r="C121" s="9" t="e">
        <f>#REF!</f>
        <v>#REF!</v>
      </c>
      <c r="D121" s="9" t="e">
        <f>#REF!</f>
        <v>#REF!</v>
      </c>
      <c r="E121" s="9" t="e">
        <f>#REF!</f>
        <v>#REF!</v>
      </c>
      <c r="F121" s="9" t="e">
        <f>#REF!</f>
        <v>#REF!</v>
      </c>
      <c r="G121" s="9" t="e">
        <f>#REF!</f>
        <v>#REF!</v>
      </c>
      <c r="H121" s="9" t="e">
        <f>#REF!</f>
        <v>#REF!</v>
      </c>
    </row>
    <row r="122" spans="1:8" ht="13.5" customHeight="1">
      <c r="A122" s="9" t="e">
        <f>#REF!</f>
        <v>#REF!</v>
      </c>
      <c r="B122" s="9" t="e">
        <f>#REF!</f>
        <v>#REF!</v>
      </c>
      <c r="C122" s="9" t="e">
        <f>#REF!</f>
        <v>#REF!</v>
      </c>
      <c r="D122" s="9" t="e">
        <f>#REF!</f>
        <v>#REF!</v>
      </c>
      <c r="E122" s="9" t="e">
        <f>#REF!</f>
        <v>#REF!</v>
      </c>
      <c r="F122" s="9" t="e">
        <f>#REF!</f>
        <v>#REF!</v>
      </c>
      <c r="G122" s="9" t="e">
        <f>#REF!</f>
        <v>#REF!</v>
      </c>
      <c r="H122" s="9" t="e">
        <f>#REF!</f>
        <v>#REF!</v>
      </c>
    </row>
    <row r="123" spans="1:8" ht="13.5" customHeight="1">
      <c r="A123" s="9" t="e">
        <f>#REF!</f>
        <v>#REF!</v>
      </c>
      <c r="B123" s="9" t="e">
        <f>#REF!</f>
        <v>#REF!</v>
      </c>
      <c r="C123" s="9" t="e">
        <f>#REF!</f>
        <v>#REF!</v>
      </c>
      <c r="D123" s="9" t="e">
        <f>#REF!</f>
        <v>#REF!</v>
      </c>
      <c r="E123" s="9" t="e">
        <f>#REF!</f>
        <v>#REF!</v>
      </c>
      <c r="F123" s="9" t="e">
        <f>#REF!</f>
        <v>#REF!</v>
      </c>
      <c r="G123" s="9" t="e">
        <f>#REF!</f>
        <v>#REF!</v>
      </c>
      <c r="H123" s="9" t="e">
        <f>#REF!</f>
        <v>#REF!</v>
      </c>
    </row>
    <row r="124" spans="1:8" ht="13.5" customHeight="1">
      <c r="A124" s="9" t="e">
        <f>#REF!</f>
        <v>#REF!</v>
      </c>
      <c r="B124" s="9" t="e">
        <f>#REF!</f>
        <v>#REF!</v>
      </c>
      <c r="C124" s="9" t="e">
        <f>#REF!</f>
        <v>#REF!</v>
      </c>
      <c r="D124" s="9" t="e">
        <f>#REF!</f>
        <v>#REF!</v>
      </c>
      <c r="E124" s="9" t="e">
        <f>#REF!</f>
        <v>#REF!</v>
      </c>
      <c r="F124" s="9" t="e">
        <f>#REF!</f>
        <v>#REF!</v>
      </c>
      <c r="G124" s="9" t="e">
        <f>#REF!</f>
        <v>#REF!</v>
      </c>
      <c r="H124" s="9" t="e">
        <f>#REF!</f>
        <v>#REF!</v>
      </c>
    </row>
    <row r="125" spans="1:8" ht="13.5" customHeight="1">
      <c r="A125" s="5" t="e">
        <f>#REF!</f>
        <v>#REF!</v>
      </c>
      <c r="B125" s="9" t="e">
        <f>#REF!</f>
        <v>#REF!</v>
      </c>
      <c r="C125" s="9" t="e">
        <f>#REF!</f>
        <v>#REF!</v>
      </c>
      <c r="D125" s="9" t="e">
        <f>#REF!</f>
        <v>#REF!</v>
      </c>
      <c r="E125" s="9" t="e">
        <f>#REF!</f>
        <v>#REF!</v>
      </c>
      <c r="F125" s="9" t="e">
        <f>#REF!</f>
        <v>#REF!</v>
      </c>
      <c r="G125" s="9" t="e">
        <f>#REF!</f>
        <v>#REF!</v>
      </c>
      <c r="H125" s="9" t="e">
        <f>#REF!</f>
        <v>#REF!</v>
      </c>
    </row>
    <row r="126" spans="1:8" ht="13.5" customHeight="1">
      <c r="A126" s="5" t="e">
        <f>#REF!</f>
        <v>#REF!</v>
      </c>
      <c r="B126" s="9" t="e">
        <f>#REF!</f>
        <v>#REF!</v>
      </c>
      <c r="C126" s="9" t="e">
        <f>#REF!</f>
        <v>#REF!</v>
      </c>
      <c r="D126" s="9" t="e">
        <f>#REF!</f>
        <v>#REF!</v>
      </c>
      <c r="E126" s="9" t="e">
        <f>#REF!</f>
        <v>#REF!</v>
      </c>
      <c r="F126" s="9" t="e">
        <f>#REF!</f>
        <v>#REF!</v>
      </c>
      <c r="G126" s="9" t="e">
        <f>#REF!</f>
        <v>#REF!</v>
      </c>
      <c r="H126" s="9" t="e">
        <f>#REF!</f>
        <v>#REF!</v>
      </c>
    </row>
    <row r="127" spans="1:8" ht="13.5" customHeight="1">
      <c r="A127" s="5" t="e">
        <f>#REF!</f>
        <v>#REF!</v>
      </c>
      <c r="B127" s="9" t="e">
        <f>#REF!</f>
        <v>#REF!</v>
      </c>
      <c r="C127" s="9" t="e">
        <f>#REF!</f>
        <v>#REF!</v>
      </c>
      <c r="D127" s="9" t="e">
        <f>#REF!</f>
        <v>#REF!</v>
      </c>
      <c r="E127" s="9" t="e">
        <f>#REF!</f>
        <v>#REF!</v>
      </c>
      <c r="F127" s="9" t="e">
        <f>#REF!</f>
        <v>#REF!</v>
      </c>
      <c r="G127" s="9" t="e">
        <f>#REF!</f>
        <v>#REF!</v>
      </c>
      <c r="H127" s="9" t="e">
        <f>#REF!</f>
        <v>#REF!</v>
      </c>
    </row>
    <row r="128" spans="1:8" ht="13.5" customHeight="1">
      <c r="A128" s="5" t="e">
        <f>#REF!</f>
        <v>#REF!</v>
      </c>
      <c r="B128" s="9" t="e">
        <f>#REF!</f>
        <v>#REF!</v>
      </c>
      <c r="C128" s="9" t="e">
        <f>#REF!</f>
        <v>#REF!</v>
      </c>
      <c r="D128" s="9" t="e">
        <f>#REF!</f>
        <v>#REF!</v>
      </c>
      <c r="E128" s="9" t="e">
        <f>#REF!</f>
        <v>#REF!</v>
      </c>
      <c r="F128" s="9" t="e">
        <f>#REF!</f>
        <v>#REF!</v>
      </c>
      <c r="G128" s="9" t="e">
        <f>#REF!</f>
        <v>#REF!</v>
      </c>
      <c r="H128" s="9" t="e">
        <f>#REF!</f>
        <v>#REF!</v>
      </c>
    </row>
    <row r="129" spans="1:8" ht="13.5" customHeight="1">
      <c r="A129" s="5" t="e">
        <f>#REF!</f>
        <v>#REF!</v>
      </c>
      <c r="B129" s="9" t="e">
        <f>#REF!</f>
        <v>#REF!</v>
      </c>
      <c r="C129" s="9" t="e">
        <f>#REF!</f>
        <v>#REF!</v>
      </c>
      <c r="D129" s="9" t="e">
        <f>#REF!</f>
        <v>#REF!</v>
      </c>
      <c r="E129" s="9" t="e">
        <f>#REF!</f>
        <v>#REF!</v>
      </c>
      <c r="F129" s="9" t="e">
        <f>#REF!</f>
        <v>#REF!</v>
      </c>
      <c r="G129" s="9" t="e">
        <f>#REF!</f>
        <v>#REF!</v>
      </c>
      <c r="H129" s="9" t="e">
        <f>#REF!</f>
        <v>#REF!</v>
      </c>
    </row>
    <row r="130" spans="1:8" ht="13.5" customHeight="1">
      <c r="A130" s="5" t="e">
        <f>#REF!</f>
        <v>#REF!</v>
      </c>
      <c r="B130" s="9" t="e">
        <f>#REF!</f>
        <v>#REF!</v>
      </c>
      <c r="C130" s="9" t="e">
        <f>#REF!</f>
        <v>#REF!</v>
      </c>
      <c r="D130" s="9" t="e">
        <f>#REF!</f>
        <v>#REF!</v>
      </c>
      <c r="E130" s="9" t="e">
        <f>#REF!</f>
        <v>#REF!</v>
      </c>
      <c r="F130" s="9" t="e">
        <f>#REF!</f>
        <v>#REF!</v>
      </c>
      <c r="G130" s="9" t="e">
        <f>#REF!</f>
        <v>#REF!</v>
      </c>
      <c r="H130" s="9" t="e">
        <f>#REF!</f>
        <v>#REF!</v>
      </c>
    </row>
    <row r="131" spans="1:8" ht="13.5" customHeight="1">
      <c r="A131" s="5" t="e">
        <f>#REF!</f>
        <v>#REF!</v>
      </c>
      <c r="B131" s="9" t="e">
        <f>#REF!</f>
        <v>#REF!</v>
      </c>
      <c r="C131" s="9" t="e">
        <f>#REF!</f>
        <v>#REF!</v>
      </c>
      <c r="D131" s="9" t="e">
        <f>#REF!</f>
        <v>#REF!</v>
      </c>
      <c r="E131" s="9" t="e">
        <f>#REF!</f>
        <v>#REF!</v>
      </c>
      <c r="F131" s="9" t="e">
        <f>#REF!</f>
        <v>#REF!</v>
      </c>
      <c r="G131" s="9" t="e">
        <f>#REF!</f>
        <v>#REF!</v>
      </c>
      <c r="H131" s="9" t="e">
        <f>#REF!</f>
        <v>#REF!</v>
      </c>
    </row>
    <row r="132" spans="1:8" ht="13.5" customHeight="1">
      <c r="A132" s="5" t="e">
        <f>#REF!</f>
        <v>#REF!</v>
      </c>
      <c r="B132" s="9" t="e">
        <f>#REF!</f>
        <v>#REF!</v>
      </c>
      <c r="C132" s="9" t="e">
        <f>#REF!</f>
        <v>#REF!</v>
      </c>
      <c r="D132" s="9" t="e">
        <f>#REF!</f>
        <v>#REF!</v>
      </c>
      <c r="E132" s="9" t="e">
        <f>#REF!</f>
        <v>#REF!</v>
      </c>
      <c r="F132" s="9" t="e">
        <f>#REF!</f>
        <v>#REF!</v>
      </c>
      <c r="G132" s="9" t="e">
        <f>#REF!</f>
        <v>#REF!</v>
      </c>
      <c r="H132" s="9" t="e">
        <f>#REF!</f>
        <v>#REF!</v>
      </c>
    </row>
    <row r="133" spans="1:8" ht="13.5" customHeight="1">
      <c r="A133" s="5" t="e">
        <f>#REF!</f>
        <v>#REF!</v>
      </c>
      <c r="B133" s="9" t="e">
        <f>#REF!</f>
        <v>#REF!</v>
      </c>
      <c r="C133" s="9" t="e">
        <f>#REF!</f>
        <v>#REF!</v>
      </c>
      <c r="D133" s="9" t="e">
        <f>#REF!</f>
        <v>#REF!</v>
      </c>
      <c r="E133" s="9" t="e">
        <f>#REF!</f>
        <v>#REF!</v>
      </c>
      <c r="F133" s="9" t="e">
        <f>#REF!</f>
        <v>#REF!</v>
      </c>
      <c r="G133" s="9" t="e">
        <f>#REF!</f>
        <v>#REF!</v>
      </c>
      <c r="H133" s="9" t="e">
        <f>#REF!</f>
        <v>#REF!</v>
      </c>
    </row>
    <row r="134" spans="1:8" ht="13.5" customHeight="1">
      <c r="A134" s="5" t="e">
        <f>#REF!</f>
        <v>#REF!</v>
      </c>
      <c r="B134" s="9" t="e">
        <f>#REF!</f>
        <v>#REF!</v>
      </c>
      <c r="C134" s="9" t="e">
        <f>#REF!</f>
        <v>#REF!</v>
      </c>
      <c r="D134" s="9" t="e">
        <f>#REF!</f>
        <v>#REF!</v>
      </c>
      <c r="E134" s="9" t="e">
        <f>#REF!</f>
        <v>#REF!</v>
      </c>
      <c r="F134" s="9" t="e">
        <f>#REF!</f>
        <v>#REF!</v>
      </c>
      <c r="G134" s="9" t="e">
        <f>#REF!</f>
        <v>#REF!</v>
      </c>
      <c r="H134" s="9" t="e">
        <f>#REF!</f>
        <v>#REF!</v>
      </c>
    </row>
    <row r="135" spans="1:8" ht="13.5" customHeight="1">
      <c r="A135" s="5" t="e">
        <f>#REF!</f>
        <v>#REF!</v>
      </c>
      <c r="B135" s="9" t="e">
        <f>#REF!</f>
        <v>#REF!</v>
      </c>
      <c r="C135" s="9" t="e">
        <f>#REF!</f>
        <v>#REF!</v>
      </c>
      <c r="D135" s="9" t="e">
        <f>#REF!</f>
        <v>#REF!</v>
      </c>
      <c r="E135" s="9" t="e">
        <f>#REF!</f>
        <v>#REF!</v>
      </c>
      <c r="F135" s="9" t="e">
        <f>#REF!</f>
        <v>#REF!</v>
      </c>
      <c r="G135" s="9" t="e">
        <f>#REF!</f>
        <v>#REF!</v>
      </c>
      <c r="H135" s="9" t="e">
        <f>#REF!</f>
        <v>#REF!</v>
      </c>
    </row>
    <row r="136" spans="1:8" ht="13.5" customHeight="1">
      <c r="A136" s="5" t="e">
        <f>#REF!</f>
        <v>#REF!</v>
      </c>
      <c r="B136" s="9" t="e">
        <f>#REF!</f>
        <v>#REF!</v>
      </c>
      <c r="C136" s="9" t="e">
        <f>#REF!</f>
        <v>#REF!</v>
      </c>
      <c r="D136" s="9" t="e">
        <f>#REF!</f>
        <v>#REF!</v>
      </c>
      <c r="E136" s="9" t="e">
        <f>#REF!</f>
        <v>#REF!</v>
      </c>
      <c r="F136" s="9" t="e">
        <f>#REF!</f>
        <v>#REF!</v>
      </c>
      <c r="G136" s="9" t="e">
        <f>#REF!</f>
        <v>#REF!</v>
      </c>
      <c r="H136" s="9" t="e">
        <f>#REF!</f>
        <v>#REF!</v>
      </c>
    </row>
    <row r="137" spans="1:8" ht="13.5" customHeight="1">
      <c r="A137" s="5" t="s">
        <v>110</v>
      </c>
      <c r="B137" s="9"/>
      <c r="C137" s="9"/>
      <c r="D137" s="9"/>
      <c r="E137" s="9"/>
      <c r="F137" s="9"/>
      <c r="G137" s="9"/>
      <c r="H137" s="9"/>
    </row>
    <row r="138" spans="1:8" ht="13.5" customHeight="1">
      <c r="A138" s="5"/>
      <c r="B138" s="8"/>
      <c r="C138" s="8"/>
      <c r="D138" s="8"/>
      <c r="E138" s="8"/>
      <c r="F138" s="8"/>
      <c r="G138" s="8"/>
      <c r="H138" s="8"/>
    </row>
    <row r="139" spans="1:8" ht="13.5" customHeight="1">
      <c r="A139" s="5" t="e">
        <f>#REF!</f>
        <v>#REF!</v>
      </c>
      <c r="B139" s="9" t="e">
        <f>#REF!</f>
        <v>#REF!</v>
      </c>
      <c r="C139" s="9" t="e">
        <f>#REF!</f>
        <v>#REF!</v>
      </c>
      <c r="D139" s="9" t="e">
        <f>#REF!</f>
        <v>#REF!</v>
      </c>
      <c r="E139" s="9" t="e">
        <f>#REF!</f>
        <v>#REF!</v>
      </c>
      <c r="F139" s="9" t="e">
        <f>#REF!</f>
        <v>#REF!</v>
      </c>
      <c r="G139" s="9" t="e">
        <f>#REF!</f>
        <v>#REF!</v>
      </c>
      <c r="H139" s="9" t="e">
        <f>#REF!</f>
        <v>#REF!</v>
      </c>
    </row>
    <row r="140" spans="1:8" ht="13.5" customHeight="1">
      <c r="A140" s="5" t="e">
        <f>#REF!</f>
        <v>#REF!</v>
      </c>
      <c r="B140" s="9" t="e">
        <f>#REF!</f>
        <v>#REF!</v>
      </c>
      <c r="C140" s="9" t="e">
        <f>#REF!</f>
        <v>#REF!</v>
      </c>
      <c r="D140" s="9" t="e">
        <f>#REF!</f>
        <v>#REF!</v>
      </c>
      <c r="E140" s="9" t="e">
        <f>#REF!</f>
        <v>#REF!</v>
      </c>
      <c r="F140" s="9" t="e">
        <f>#REF!</f>
        <v>#REF!</v>
      </c>
      <c r="G140" s="9" t="e">
        <f>#REF!</f>
        <v>#REF!</v>
      </c>
      <c r="H140" s="9" t="e">
        <f>#REF!</f>
        <v>#REF!</v>
      </c>
    </row>
    <row r="141" spans="1:8" ht="13.5" customHeight="1">
      <c r="A141" s="5" t="e">
        <f>#REF!</f>
        <v>#REF!</v>
      </c>
      <c r="B141" s="9" t="e">
        <f>#REF!</f>
        <v>#REF!</v>
      </c>
      <c r="C141" s="9" t="e">
        <f>#REF!</f>
        <v>#REF!</v>
      </c>
      <c r="D141" s="9" t="e">
        <f>#REF!</f>
        <v>#REF!</v>
      </c>
      <c r="E141" s="9" t="e">
        <f>#REF!</f>
        <v>#REF!</v>
      </c>
      <c r="F141" s="9" t="e">
        <f>#REF!</f>
        <v>#REF!</v>
      </c>
      <c r="G141" s="9" t="e">
        <f>#REF!</f>
        <v>#REF!</v>
      </c>
      <c r="H141" s="9" t="e">
        <f>#REF!</f>
        <v>#REF!</v>
      </c>
    </row>
    <row r="142" spans="1:8" ht="13.5" customHeight="1">
      <c r="A142" s="5" t="e">
        <f>#REF!</f>
        <v>#REF!</v>
      </c>
      <c r="B142" s="9" t="e">
        <f>#REF!</f>
        <v>#REF!</v>
      </c>
      <c r="C142" s="9" t="e">
        <f>#REF!</f>
        <v>#REF!</v>
      </c>
      <c r="D142" s="9" t="e">
        <f>#REF!</f>
        <v>#REF!</v>
      </c>
      <c r="E142" s="9" t="e">
        <f>#REF!</f>
        <v>#REF!</v>
      </c>
      <c r="F142" s="9" t="e">
        <f>#REF!</f>
        <v>#REF!</v>
      </c>
      <c r="G142" s="9" t="e">
        <f>#REF!</f>
        <v>#REF!</v>
      </c>
      <c r="H142" s="9" t="e">
        <f>#REF!</f>
        <v>#REF!</v>
      </c>
    </row>
    <row r="143" spans="1:8" ht="13.5" customHeight="1">
      <c r="A143" s="5" t="e">
        <f>#REF!</f>
        <v>#REF!</v>
      </c>
      <c r="B143" s="9" t="e">
        <f>#REF!</f>
        <v>#REF!</v>
      </c>
      <c r="C143" s="9" t="e">
        <f>#REF!</f>
        <v>#REF!</v>
      </c>
      <c r="D143" s="9" t="e">
        <f>#REF!</f>
        <v>#REF!</v>
      </c>
      <c r="E143" s="9" t="e">
        <f>#REF!</f>
        <v>#REF!</v>
      </c>
      <c r="F143" s="9" t="e">
        <f>#REF!</f>
        <v>#REF!</v>
      </c>
      <c r="G143" s="9" t="e">
        <f>#REF!</f>
        <v>#REF!</v>
      </c>
      <c r="H143" s="9" t="e">
        <f>#REF!</f>
        <v>#REF!</v>
      </c>
    </row>
    <row r="144" spans="1:8" ht="13.5" customHeight="1">
      <c r="A144" s="5" t="e">
        <f>#REF!</f>
        <v>#REF!</v>
      </c>
      <c r="B144" s="9" t="e">
        <f>#REF!</f>
        <v>#REF!</v>
      </c>
      <c r="C144" s="9" t="e">
        <f>#REF!</f>
        <v>#REF!</v>
      </c>
      <c r="D144" s="9" t="e">
        <f>#REF!</f>
        <v>#REF!</v>
      </c>
      <c r="E144" s="9" t="e">
        <f>#REF!</f>
        <v>#REF!</v>
      </c>
      <c r="F144" s="9" t="e">
        <f>#REF!</f>
        <v>#REF!</v>
      </c>
      <c r="G144" s="9" t="e">
        <f>#REF!</f>
        <v>#REF!</v>
      </c>
      <c r="H144" s="9" t="e">
        <f>#REF!</f>
        <v>#REF!</v>
      </c>
    </row>
    <row r="145" spans="1:8" ht="13.5" customHeight="1">
      <c r="A145" s="5" t="e">
        <f>#REF!</f>
        <v>#REF!</v>
      </c>
      <c r="B145" s="9" t="e">
        <f>#REF!</f>
        <v>#REF!</v>
      </c>
      <c r="C145" s="9" t="e">
        <f>#REF!</f>
        <v>#REF!</v>
      </c>
      <c r="D145" s="9" t="e">
        <f>#REF!</f>
        <v>#REF!</v>
      </c>
      <c r="E145" s="9" t="e">
        <f>#REF!</f>
        <v>#REF!</v>
      </c>
      <c r="F145" s="9" t="e">
        <f>#REF!</f>
        <v>#REF!</v>
      </c>
      <c r="G145" s="9" t="e">
        <f>#REF!</f>
        <v>#REF!</v>
      </c>
      <c r="H145" s="9" t="e">
        <f>#REF!</f>
        <v>#REF!</v>
      </c>
    </row>
    <row r="146" spans="1:8" ht="13.5" customHeight="1">
      <c r="A146" s="5" t="e">
        <f>#REF!</f>
        <v>#REF!</v>
      </c>
      <c r="B146" s="9" t="e">
        <f>#REF!</f>
        <v>#REF!</v>
      </c>
      <c r="C146" s="9" t="e">
        <f>#REF!</f>
        <v>#REF!</v>
      </c>
      <c r="D146" s="9" t="e">
        <f>#REF!</f>
        <v>#REF!</v>
      </c>
      <c r="E146" s="9" t="e">
        <f>#REF!</f>
        <v>#REF!</v>
      </c>
      <c r="F146" s="9" t="e">
        <f>#REF!</f>
        <v>#REF!</v>
      </c>
      <c r="G146" s="9" t="e">
        <f>#REF!</f>
        <v>#REF!</v>
      </c>
      <c r="H146" s="9" t="e">
        <f>#REF!</f>
        <v>#REF!</v>
      </c>
    </row>
    <row r="147" spans="1:8" ht="13.5" customHeight="1">
      <c r="A147" s="5" t="e">
        <f>#REF!</f>
        <v>#REF!</v>
      </c>
      <c r="B147" s="9" t="e">
        <f>#REF!</f>
        <v>#REF!</v>
      </c>
      <c r="C147" s="9" t="e">
        <f>#REF!</f>
        <v>#REF!</v>
      </c>
      <c r="D147" s="9" t="e">
        <f>#REF!</f>
        <v>#REF!</v>
      </c>
      <c r="E147" s="9" t="e">
        <f>#REF!</f>
        <v>#REF!</v>
      </c>
      <c r="F147" s="9" t="e">
        <f>#REF!</f>
        <v>#REF!</v>
      </c>
      <c r="G147" s="9" t="e">
        <f>#REF!</f>
        <v>#REF!</v>
      </c>
      <c r="H147" s="9" t="e">
        <f>#REF!</f>
        <v>#REF!</v>
      </c>
    </row>
    <row r="148" spans="1:8" ht="13.5" customHeight="1">
      <c r="A148" s="5" t="e">
        <f>#REF!</f>
        <v>#REF!</v>
      </c>
      <c r="B148" s="9" t="e">
        <f>#REF!</f>
        <v>#REF!</v>
      </c>
      <c r="C148" s="9" t="e">
        <f>#REF!</f>
        <v>#REF!</v>
      </c>
      <c r="D148" s="9" t="e">
        <f>#REF!</f>
        <v>#REF!</v>
      </c>
      <c r="E148" s="9" t="e">
        <f>#REF!</f>
        <v>#REF!</v>
      </c>
      <c r="F148" s="9" t="e">
        <f>#REF!</f>
        <v>#REF!</v>
      </c>
      <c r="G148" s="9" t="e">
        <f>#REF!</f>
        <v>#REF!</v>
      </c>
      <c r="H148" s="9" t="e">
        <f>#REF!</f>
        <v>#REF!</v>
      </c>
    </row>
    <row r="149" spans="1:8" ht="13.5" customHeight="1">
      <c r="A149" s="5" t="e">
        <f>#REF!</f>
        <v>#REF!</v>
      </c>
      <c r="B149" s="9" t="e">
        <f>#REF!</f>
        <v>#REF!</v>
      </c>
      <c r="C149" s="9" t="e">
        <f>#REF!</f>
        <v>#REF!</v>
      </c>
      <c r="D149" s="9" t="e">
        <f>#REF!</f>
        <v>#REF!</v>
      </c>
      <c r="E149" s="9" t="e">
        <f>#REF!</f>
        <v>#REF!</v>
      </c>
      <c r="F149" s="9" t="e">
        <f>#REF!</f>
        <v>#REF!</v>
      </c>
      <c r="G149" s="9" t="e">
        <f>#REF!</f>
        <v>#REF!</v>
      </c>
      <c r="H149" s="9" t="e">
        <f>#REF!</f>
        <v>#REF!</v>
      </c>
    </row>
    <row r="150" spans="1:8" ht="13.5" customHeight="1">
      <c r="A150" s="5" t="e">
        <f>#REF!</f>
        <v>#REF!</v>
      </c>
      <c r="B150" s="9" t="e">
        <f>#REF!</f>
        <v>#REF!</v>
      </c>
      <c r="C150" s="9" t="e">
        <f>#REF!</f>
        <v>#REF!</v>
      </c>
      <c r="D150" s="9" t="e">
        <f>#REF!</f>
        <v>#REF!</v>
      </c>
      <c r="E150" s="9" t="e">
        <f>#REF!</f>
        <v>#REF!</v>
      </c>
      <c r="F150" s="9" t="e">
        <f>#REF!</f>
        <v>#REF!</v>
      </c>
      <c r="G150" s="9" t="e">
        <f>#REF!</f>
        <v>#REF!</v>
      </c>
      <c r="H150" s="9" t="e">
        <f>#REF!</f>
        <v>#REF!</v>
      </c>
    </row>
    <row r="151" spans="1:8" ht="13.5" customHeight="1">
      <c r="A151" s="5" t="e">
        <f>#REF!</f>
        <v>#REF!</v>
      </c>
      <c r="B151" s="9" t="e">
        <f>#REF!</f>
        <v>#REF!</v>
      </c>
      <c r="C151" s="9" t="e">
        <f>#REF!</f>
        <v>#REF!</v>
      </c>
      <c r="D151" s="9" t="e">
        <f>#REF!</f>
        <v>#REF!</v>
      </c>
      <c r="E151" s="9" t="e">
        <f>#REF!</f>
        <v>#REF!</v>
      </c>
      <c r="F151" s="9" t="e">
        <f>#REF!</f>
        <v>#REF!</v>
      </c>
      <c r="G151" s="9" t="e">
        <f>#REF!</f>
        <v>#REF!</v>
      </c>
      <c r="H151" s="9" t="e">
        <f>#REF!</f>
        <v>#REF!</v>
      </c>
    </row>
    <row r="152" spans="1:8" ht="13.5" customHeight="1">
      <c r="A152" s="5" t="e">
        <f>#REF!</f>
        <v>#REF!</v>
      </c>
      <c r="B152" s="9" t="e">
        <f>#REF!</f>
        <v>#REF!</v>
      </c>
      <c r="C152" s="9" t="e">
        <f>#REF!</f>
        <v>#REF!</v>
      </c>
      <c r="D152" s="9" t="e">
        <f>#REF!</f>
        <v>#REF!</v>
      </c>
      <c r="E152" s="9" t="e">
        <f>#REF!</f>
        <v>#REF!</v>
      </c>
      <c r="F152" s="9" t="e">
        <f>#REF!</f>
        <v>#REF!</v>
      </c>
      <c r="G152" s="9" t="e">
        <f>#REF!</f>
        <v>#REF!</v>
      </c>
      <c r="H152" s="9" t="e">
        <f>#REF!</f>
        <v>#REF!</v>
      </c>
    </row>
    <row r="153" spans="1:8" ht="13.5" customHeight="1">
      <c r="A153" s="5" t="e">
        <f>#REF!</f>
        <v>#REF!</v>
      </c>
      <c r="B153" s="9" t="e">
        <f>#REF!</f>
        <v>#REF!</v>
      </c>
      <c r="C153" s="9" t="e">
        <f>#REF!</f>
        <v>#REF!</v>
      </c>
      <c r="D153" s="9" t="e">
        <f>#REF!</f>
        <v>#REF!</v>
      </c>
      <c r="E153" s="9" t="e">
        <f>#REF!</f>
        <v>#REF!</v>
      </c>
      <c r="F153" s="9" t="e">
        <f>#REF!</f>
        <v>#REF!</v>
      </c>
      <c r="G153" s="9" t="e">
        <f>#REF!</f>
        <v>#REF!</v>
      </c>
      <c r="H153" s="9" t="e">
        <f>#REF!</f>
        <v>#REF!</v>
      </c>
    </row>
    <row r="154" spans="1:8" ht="13.5" customHeight="1">
      <c r="A154" s="5" t="e">
        <f>#REF!</f>
        <v>#REF!</v>
      </c>
      <c r="B154" s="9" t="e">
        <f>#REF!</f>
        <v>#REF!</v>
      </c>
      <c r="C154" s="9" t="e">
        <f>#REF!</f>
        <v>#REF!</v>
      </c>
      <c r="D154" s="9" t="e">
        <f>#REF!</f>
        <v>#REF!</v>
      </c>
      <c r="E154" s="9" t="e">
        <f>#REF!</f>
        <v>#REF!</v>
      </c>
      <c r="F154" s="9" t="e">
        <f>#REF!</f>
        <v>#REF!</v>
      </c>
      <c r="G154" s="9" t="e">
        <f>#REF!</f>
        <v>#REF!</v>
      </c>
      <c r="H154" s="9" t="e">
        <f>#REF!</f>
        <v>#REF!</v>
      </c>
    </row>
    <row r="155" spans="1:8" ht="13.5" customHeight="1">
      <c r="A155" s="5" t="e">
        <f>#REF!</f>
        <v>#REF!</v>
      </c>
      <c r="B155" s="9" t="e">
        <f>#REF!</f>
        <v>#REF!</v>
      </c>
      <c r="C155" s="9" t="e">
        <f>#REF!</f>
        <v>#REF!</v>
      </c>
      <c r="D155" s="9" t="e">
        <f>#REF!</f>
        <v>#REF!</v>
      </c>
      <c r="E155" s="9" t="e">
        <f>#REF!</f>
        <v>#REF!</v>
      </c>
      <c r="F155" s="9" t="e">
        <f>#REF!</f>
        <v>#REF!</v>
      </c>
      <c r="G155" s="9" t="e">
        <f>#REF!</f>
        <v>#REF!</v>
      </c>
      <c r="H155" s="9" t="e">
        <f>#REF!</f>
        <v>#REF!</v>
      </c>
    </row>
    <row r="156" spans="1:8" ht="13.5" customHeight="1">
      <c r="A156" s="5" t="e">
        <f>#REF!</f>
        <v>#REF!</v>
      </c>
      <c r="B156" s="9" t="e">
        <f>#REF!</f>
        <v>#REF!</v>
      </c>
      <c r="C156" s="9" t="e">
        <f>#REF!</f>
        <v>#REF!</v>
      </c>
      <c r="D156" s="9" t="e">
        <f>#REF!</f>
        <v>#REF!</v>
      </c>
      <c r="E156" s="9" t="e">
        <f>#REF!</f>
        <v>#REF!</v>
      </c>
      <c r="F156" s="9" t="e">
        <f>#REF!</f>
        <v>#REF!</v>
      </c>
      <c r="G156" s="9" t="e">
        <f>#REF!</f>
        <v>#REF!</v>
      </c>
      <c r="H156" s="9" t="e">
        <f>#REF!</f>
        <v>#REF!</v>
      </c>
    </row>
    <row r="157" spans="1:8" ht="13.5" customHeight="1">
      <c r="A157" s="5" t="e">
        <f>#REF!</f>
        <v>#REF!</v>
      </c>
      <c r="B157" s="9" t="e">
        <f>#REF!</f>
        <v>#REF!</v>
      </c>
      <c r="C157" s="9" t="e">
        <f>#REF!</f>
        <v>#REF!</v>
      </c>
      <c r="D157" s="9" t="e">
        <f>#REF!</f>
        <v>#REF!</v>
      </c>
      <c r="E157" s="9" t="e">
        <f>#REF!</f>
        <v>#REF!</v>
      </c>
      <c r="F157" s="9" t="e">
        <f>#REF!</f>
        <v>#REF!</v>
      </c>
      <c r="G157" s="9" t="e">
        <f>#REF!</f>
        <v>#REF!</v>
      </c>
      <c r="H157" s="9" t="e">
        <f>#REF!</f>
        <v>#REF!</v>
      </c>
    </row>
    <row r="158" spans="1:8" ht="13.5" customHeight="1">
      <c r="A158" s="5" t="e">
        <f>#REF!</f>
        <v>#REF!</v>
      </c>
      <c r="B158" s="9" t="e">
        <f>#REF!</f>
        <v>#REF!</v>
      </c>
      <c r="C158" s="9" t="e">
        <f>#REF!</f>
        <v>#REF!</v>
      </c>
      <c r="D158" s="9" t="e">
        <f>#REF!</f>
        <v>#REF!</v>
      </c>
      <c r="E158" s="9" t="e">
        <f>#REF!</f>
        <v>#REF!</v>
      </c>
      <c r="F158" s="9" t="e">
        <f>#REF!</f>
        <v>#REF!</v>
      </c>
      <c r="G158" s="9" t="e">
        <f>#REF!</f>
        <v>#REF!</v>
      </c>
      <c r="H158" s="9" t="e">
        <f>#REF!</f>
        <v>#REF!</v>
      </c>
    </row>
    <row r="159" spans="1:8" ht="13.5" customHeight="1">
      <c r="A159" s="5" t="e">
        <f>#REF!</f>
        <v>#REF!</v>
      </c>
      <c r="B159" s="9" t="e">
        <f>#REF!</f>
        <v>#REF!</v>
      </c>
      <c r="C159" s="9" t="e">
        <f>#REF!</f>
        <v>#REF!</v>
      </c>
      <c r="D159" s="9" t="e">
        <f>#REF!</f>
        <v>#REF!</v>
      </c>
      <c r="E159" s="9" t="e">
        <f>#REF!</f>
        <v>#REF!</v>
      </c>
      <c r="F159" s="9" t="e">
        <f>#REF!</f>
        <v>#REF!</v>
      </c>
      <c r="G159" s="9" t="e">
        <f>#REF!</f>
        <v>#REF!</v>
      </c>
      <c r="H159" s="9" t="e">
        <f>#REF!</f>
        <v>#REF!</v>
      </c>
    </row>
    <row r="160" spans="1:8" ht="13.5" customHeight="1">
      <c r="A160" s="5" t="e">
        <f>#REF!</f>
        <v>#REF!</v>
      </c>
      <c r="B160" s="9" t="e">
        <f>#REF!</f>
        <v>#REF!</v>
      </c>
      <c r="C160" s="9" t="e">
        <f>#REF!</f>
        <v>#REF!</v>
      </c>
      <c r="D160" s="9" t="e">
        <f>#REF!</f>
        <v>#REF!</v>
      </c>
      <c r="E160" s="9" t="e">
        <f>#REF!</f>
        <v>#REF!</v>
      </c>
      <c r="F160" s="9" t="e">
        <f>#REF!</f>
        <v>#REF!</v>
      </c>
      <c r="G160" s="9" t="e">
        <f>#REF!</f>
        <v>#REF!</v>
      </c>
      <c r="H160" s="9" t="e">
        <f>#REF!</f>
        <v>#REF!</v>
      </c>
    </row>
    <row r="161" spans="1:8" ht="13.5" customHeight="1">
      <c r="A161" s="5" t="e">
        <f>#REF!</f>
        <v>#REF!</v>
      </c>
      <c r="B161" s="9" t="e">
        <f>#REF!</f>
        <v>#REF!</v>
      </c>
      <c r="C161" s="9" t="e">
        <f>#REF!</f>
        <v>#REF!</v>
      </c>
      <c r="D161" s="9" t="e">
        <f>#REF!</f>
        <v>#REF!</v>
      </c>
      <c r="E161" s="9" t="e">
        <f>#REF!</f>
        <v>#REF!</v>
      </c>
      <c r="F161" s="9" t="e">
        <f>#REF!</f>
        <v>#REF!</v>
      </c>
      <c r="G161" s="9" t="e">
        <f>#REF!</f>
        <v>#REF!</v>
      </c>
      <c r="H161" s="9" t="e">
        <f>#REF!</f>
        <v>#REF!</v>
      </c>
    </row>
    <row r="162" spans="1:8" ht="13.5" customHeight="1">
      <c r="A162" s="5" t="e">
        <f>#REF!</f>
        <v>#REF!</v>
      </c>
      <c r="B162" s="9" t="e">
        <f>#REF!</f>
        <v>#REF!</v>
      </c>
      <c r="C162" s="9" t="e">
        <f>#REF!</f>
        <v>#REF!</v>
      </c>
      <c r="D162" s="9" t="e">
        <f>#REF!</f>
        <v>#REF!</v>
      </c>
      <c r="E162" s="9" t="e">
        <f>#REF!</f>
        <v>#REF!</v>
      </c>
      <c r="F162" s="9" t="e">
        <f>#REF!</f>
        <v>#REF!</v>
      </c>
      <c r="G162" s="9" t="e">
        <f>#REF!</f>
        <v>#REF!</v>
      </c>
      <c r="H162" s="9" t="e">
        <f>#REF!</f>
        <v>#REF!</v>
      </c>
    </row>
    <row r="163" spans="1:8" ht="13.5" customHeight="1">
      <c r="A163" s="5" t="e">
        <f>#REF!</f>
        <v>#REF!</v>
      </c>
      <c r="B163" s="9" t="e">
        <f>#REF!</f>
        <v>#REF!</v>
      </c>
      <c r="C163" s="9" t="e">
        <f>#REF!</f>
        <v>#REF!</v>
      </c>
      <c r="D163" s="9" t="e">
        <f>#REF!</f>
        <v>#REF!</v>
      </c>
      <c r="E163" s="9" t="e">
        <f>#REF!</f>
        <v>#REF!</v>
      </c>
      <c r="F163" s="9" t="e">
        <f>#REF!</f>
        <v>#REF!</v>
      </c>
      <c r="G163" s="9" t="e">
        <f>#REF!</f>
        <v>#REF!</v>
      </c>
      <c r="H163" s="9" t="e">
        <f>#REF!</f>
        <v>#REF!</v>
      </c>
    </row>
    <row r="164" spans="1:8" ht="13.5" customHeight="1">
      <c r="A164" s="5" t="e">
        <f>#REF!</f>
        <v>#REF!</v>
      </c>
      <c r="B164" s="9" t="e">
        <f>#REF!</f>
        <v>#REF!</v>
      </c>
      <c r="C164" s="9" t="e">
        <f>#REF!</f>
        <v>#REF!</v>
      </c>
      <c r="D164" s="9" t="e">
        <f>#REF!</f>
        <v>#REF!</v>
      </c>
      <c r="E164" s="9" t="e">
        <f>#REF!</f>
        <v>#REF!</v>
      </c>
      <c r="F164" s="9" t="e">
        <f>#REF!</f>
        <v>#REF!</v>
      </c>
      <c r="G164" s="9" t="e">
        <f>#REF!</f>
        <v>#REF!</v>
      </c>
      <c r="H164" s="9" t="e">
        <f>#REF!</f>
        <v>#REF!</v>
      </c>
    </row>
    <row r="165" spans="1:8" ht="13.5" customHeight="1">
      <c r="A165" s="5" t="e">
        <f>#REF!</f>
        <v>#REF!</v>
      </c>
      <c r="B165" s="9" t="e">
        <f>#REF!</f>
        <v>#REF!</v>
      </c>
      <c r="C165" s="9" t="e">
        <f>#REF!</f>
        <v>#REF!</v>
      </c>
      <c r="D165" s="9" t="e">
        <f>#REF!</f>
        <v>#REF!</v>
      </c>
      <c r="E165" s="9" t="e">
        <f>#REF!</f>
        <v>#REF!</v>
      </c>
      <c r="F165" s="9" t="e">
        <f>#REF!</f>
        <v>#REF!</v>
      </c>
      <c r="G165" s="9" t="e">
        <f>#REF!</f>
        <v>#REF!</v>
      </c>
      <c r="H165" s="9" t="e">
        <f>#REF!</f>
        <v>#REF!</v>
      </c>
    </row>
    <row r="166" spans="1:8" ht="13.5" customHeight="1">
      <c r="A166" s="5" t="e">
        <f>#REF!</f>
        <v>#REF!</v>
      </c>
      <c r="B166" s="9" t="e">
        <f>#REF!</f>
        <v>#REF!</v>
      </c>
      <c r="C166" s="9" t="e">
        <f>#REF!</f>
        <v>#REF!</v>
      </c>
      <c r="D166" s="9" t="e">
        <f>#REF!</f>
        <v>#REF!</v>
      </c>
      <c r="E166" s="9" t="e">
        <f>#REF!</f>
        <v>#REF!</v>
      </c>
      <c r="F166" s="9" t="e">
        <f>#REF!</f>
        <v>#REF!</v>
      </c>
      <c r="G166" s="9" t="e">
        <f>#REF!</f>
        <v>#REF!</v>
      </c>
      <c r="H166" s="9" t="e">
        <f>#REF!</f>
        <v>#REF!</v>
      </c>
    </row>
    <row r="167" spans="1:8" ht="13.5" customHeight="1">
      <c r="A167" s="5" t="e">
        <f>#REF!</f>
        <v>#REF!</v>
      </c>
      <c r="B167" s="9" t="e">
        <f>#REF!</f>
        <v>#REF!</v>
      </c>
      <c r="C167" s="9" t="e">
        <f>#REF!</f>
        <v>#REF!</v>
      </c>
      <c r="D167" s="9" t="e">
        <f>#REF!</f>
        <v>#REF!</v>
      </c>
      <c r="E167" s="9" t="e">
        <f>#REF!</f>
        <v>#REF!</v>
      </c>
      <c r="F167" s="9" t="e">
        <f>#REF!</f>
        <v>#REF!</v>
      </c>
      <c r="G167" s="9" t="e">
        <f>#REF!</f>
        <v>#REF!</v>
      </c>
      <c r="H167" s="9" t="e">
        <f>#REF!</f>
        <v>#REF!</v>
      </c>
    </row>
    <row r="168" spans="1:8" ht="13.5" customHeight="1">
      <c r="A168" s="5" t="e">
        <f>#REF!</f>
        <v>#REF!</v>
      </c>
      <c r="B168" s="9" t="e">
        <f>#REF!</f>
        <v>#REF!</v>
      </c>
      <c r="C168" s="9" t="e">
        <f>#REF!</f>
        <v>#REF!</v>
      </c>
      <c r="D168" s="9" t="e">
        <f>#REF!</f>
        <v>#REF!</v>
      </c>
      <c r="E168" s="9" t="e">
        <f>#REF!</f>
        <v>#REF!</v>
      </c>
      <c r="F168" s="9" t="e">
        <f>#REF!</f>
        <v>#REF!</v>
      </c>
      <c r="G168" s="9" t="e">
        <f>#REF!</f>
        <v>#REF!</v>
      </c>
      <c r="H168" s="9" t="e">
        <f>#REF!</f>
        <v>#REF!</v>
      </c>
    </row>
    <row r="169" spans="1:8" ht="13.5" customHeight="1">
      <c r="A169" s="5" t="e">
        <f>#REF!</f>
        <v>#REF!</v>
      </c>
      <c r="B169" s="9" t="e">
        <f>#REF!</f>
        <v>#REF!</v>
      </c>
      <c r="C169" s="9" t="e">
        <f>#REF!</f>
        <v>#REF!</v>
      </c>
      <c r="D169" s="9" t="e">
        <f>#REF!</f>
        <v>#REF!</v>
      </c>
      <c r="E169" s="9" t="e">
        <f>#REF!</f>
        <v>#REF!</v>
      </c>
      <c r="F169" s="9" t="e">
        <f>#REF!</f>
        <v>#REF!</v>
      </c>
      <c r="G169" s="9" t="e">
        <f>#REF!</f>
        <v>#REF!</v>
      </c>
      <c r="H169" s="9" t="e">
        <f>#REF!</f>
        <v>#REF!</v>
      </c>
    </row>
    <row r="170" spans="1:8" ht="13.5" customHeight="1">
      <c r="A170" s="5" t="e">
        <f>#REF!</f>
        <v>#REF!</v>
      </c>
      <c r="B170" s="9" t="e">
        <f>#REF!</f>
        <v>#REF!</v>
      </c>
      <c r="C170" s="9" t="e">
        <f>#REF!</f>
        <v>#REF!</v>
      </c>
      <c r="D170" s="9" t="e">
        <f>#REF!</f>
        <v>#REF!</v>
      </c>
      <c r="E170" s="9" t="e">
        <f>#REF!</f>
        <v>#REF!</v>
      </c>
      <c r="F170" s="9" t="e">
        <f>#REF!</f>
        <v>#REF!</v>
      </c>
      <c r="G170" s="9" t="e">
        <f>#REF!</f>
        <v>#REF!</v>
      </c>
      <c r="H170" s="9" t="e">
        <f>#REF!</f>
        <v>#REF!</v>
      </c>
    </row>
    <row r="171" spans="1:7" ht="13.5" customHeight="1">
      <c r="A171" s="5" t="s">
        <v>111</v>
      </c>
      <c r="B171" s="8"/>
      <c r="C171" s="8"/>
      <c r="D171" s="8"/>
      <c r="E171" s="8"/>
      <c r="F171" s="8"/>
      <c r="G171" s="8"/>
    </row>
    <row r="172" spans="1:8" ht="15">
      <c r="A172" s="5"/>
      <c r="B172" s="8"/>
      <c r="C172" s="8"/>
      <c r="D172" s="8"/>
      <c r="E172" s="8"/>
      <c r="F172" s="8"/>
      <c r="G172" s="8"/>
      <c r="H172" s="8"/>
    </row>
    <row r="173" spans="1:8" ht="15">
      <c r="A173" s="5" t="e">
        <f>'HB-Res'!#REF!</f>
        <v>#REF!</v>
      </c>
      <c r="B173" s="9" t="e">
        <f>'HB-Res'!#REF!</f>
        <v>#REF!</v>
      </c>
      <c r="C173" s="9" t="e">
        <f>'HB-Res'!#REF!</f>
        <v>#REF!</v>
      </c>
      <c r="D173" s="9" t="e">
        <f>'HB-Res'!#REF!</f>
        <v>#REF!</v>
      </c>
      <c r="E173" s="9" t="e">
        <f>'HB-Res'!#REF!</f>
        <v>#REF!</v>
      </c>
      <c r="F173" s="9" t="e">
        <f>'HB-Res'!#REF!</f>
        <v>#REF!</v>
      </c>
      <c r="G173" s="9" t="e">
        <f>'HB-Res'!#REF!</f>
        <v>#REF!</v>
      </c>
      <c r="H173" s="9" t="e">
        <f>'HB-Res'!#REF!</f>
        <v>#REF!</v>
      </c>
    </row>
    <row r="174" spans="1:8" ht="15">
      <c r="A174" s="5" t="e">
        <f>'HB-Res'!#REF!</f>
        <v>#REF!</v>
      </c>
      <c r="B174" s="9" t="e">
        <f>'HB-Res'!#REF!</f>
        <v>#REF!</v>
      </c>
      <c r="C174" s="9" t="e">
        <f>'HB-Res'!#REF!</f>
        <v>#REF!</v>
      </c>
      <c r="D174" s="9" t="e">
        <f>'HB-Res'!#REF!</f>
        <v>#REF!</v>
      </c>
      <c r="E174" s="9" t="e">
        <f>'HB-Res'!#REF!</f>
        <v>#REF!</v>
      </c>
      <c r="F174" s="9" t="e">
        <f>'HB-Res'!#REF!</f>
        <v>#REF!</v>
      </c>
      <c r="G174" s="9" t="e">
        <f>'HB-Res'!#REF!</f>
        <v>#REF!</v>
      </c>
      <c r="H174" s="9" t="e">
        <f>'HB-Res'!#REF!</f>
        <v>#REF!</v>
      </c>
    </row>
    <row r="175" spans="1:8" ht="15">
      <c r="A175" s="5" t="e">
        <f>'HB-Res'!#REF!</f>
        <v>#REF!</v>
      </c>
      <c r="B175" s="9" t="e">
        <f>'HB-Res'!#REF!</f>
        <v>#REF!</v>
      </c>
      <c r="C175" s="9" t="e">
        <f>'HB-Res'!#REF!</f>
        <v>#REF!</v>
      </c>
      <c r="D175" s="9" t="e">
        <f>'HB-Res'!#REF!</f>
        <v>#REF!</v>
      </c>
      <c r="E175" s="9" t="e">
        <f>'HB-Res'!#REF!</f>
        <v>#REF!</v>
      </c>
      <c r="F175" s="9" t="e">
        <f>'HB-Res'!#REF!</f>
        <v>#REF!</v>
      </c>
      <c r="G175" s="9" t="e">
        <f>'HB-Res'!#REF!</f>
        <v>#REF!</v>
      </c>
      <c r="H175" s="9" t="e">
        <f>'HB-Res'!#REF!</f>
        <v>#REF!</v>
      </c>
    </row>
    <row r="176" spans="1:8" ht="15">
      <c r="A176" s="5" t="e">
        <f>'HB-Res'!#REF!</f>
        <v>#REF!</v>
      </c>
      <c r="B176" s="9" t="e">
        <f>'HB-Res'!#REF!</f>
        <v>#REF!</v>
      </c>
      <c r="C176" s="9" t="e">
        <f>'HB-Res'!#REF!</f>
        <v>#REF!</v>
      </c>
      <c r="D176" s="9" t="e">
        <f>'HB-Res'!#REF!</f>
        <v>#REF!</v>
      </c>
      <c r="E176" s="9" t="e">
        <f>'HB-Res'!#REF!</f>
        <v>#REF!</v>
      </c>
      <c r="F176" s="9" t="e">
        <f>'HB-Res'!#REF!</f>
        <v>#REF!</v>
      </c>
      <c r="G176" s="9" t="e">
        <f>'HB-Res'!#REF!</f>
        <v>#REF!</v>
      </c>
      <c r="H176" s="9" t="e">
        <f>'HB-Res'!#REF!</f>
        <v>#REF!</v>
      </c>
    </row>
    <row r="177" spans="1:8" ht="15">
      <c r="A177" s="5" t="e">
        <f>'HB-Res'!#REF!</f>
        <v>#REF!</v>
      </c>
      <c r="B177" s="9" t="e">
        <f>'HB-Res'!#REF!</f>
        <v>#REF!</v>
      </c>
      <c r="C177" s="9" t="e">
        <f>'HB-Res'!#REF!</f>
        <v>#REF!</v>
      </c>
      <c r="D177" s="9" t="e">
        <f>'HB-Res'!#REF!</f>
        <v>#REF!</v>
      </c>
      <c r="E177" s="9" t="e">
        <f>'HB-Res'!#REF!</f>
        <v>#REF!</v>
      </c>
      <c r="F177" s="9" t="e">
        <f>'HB-Res'!#REF!</f>
        <v>#REF!</v>
      </c>
      <c r="G177" s="9" t="e">
        <f>'HB-Res'!#REF!</f>
        <v>#REF!</v>
      </c>
      <c r="H177" s="9" t="e">
        <f>'HB-Res'!#REF!</f>
        <v>#REF!</v>
      </c>
    </row>
    <row r="178" spans="1:8" ht="15">
      <c r="A178" s="5" t="e">
        <f>'HB-Res'!#REF!</f>
        <v>#REF!</v>
      </c>
      <c r="B178" s="9" t="e">
        <f>'HB-Res'!#REF!</f>
        <v>#REF!</v>
      </c>
      <c r="C178" s="9" t="e">
        <f>'HB-Res'!#REF!</f>
        <v>#REF!</v>
      </c>
      <c r="D178" s="9" t="e">
        <f>'HB-Res'!#REF!</f>
        <v>#REF!</v>
      </c>
      <c r="E178" s="9" t="e">
        <f>'HB-Res'!#REF!</f>
        <v>#REF!</v>
      </c>
      <c r="F178" s="9" t="e">
        <f>'HB-Res'!#REF!</f>
        <v>#REF!</v>
      </c>
      <c r="G178" s="9" t="e">
        <f>'HB-Res'!#REF!</f>
        <v>#REF!</v>
      </c>
      <c r="H178" s="9" t="e">
        <f>'HB-Res'!#REF!</f>
        <v>#REF!</v>
      </c>
    </row>
    <row r="179" spans="1:8" ht="15">
      <c r="A179" s="5" t="e">
        <f>'HB-Res'!#REF!</f>
        <v>#REF!</v>
      </c>
      <c r="B179" s="9" t="e">
        <f>'HB-Res'!#REF!</f>
        <v>#REF!</v>
      </c>
      <c r="C179" s="9" t="e">
        <f>'HB-Res'!#REF!</f>
        <v>#REF!</v>
      </c>
      <c r="D179" s="9" t="e">
        <f>'HB-Res'!#REF!</f>
        <v>#REF!</v>
      </c>
      <c r="E179" s="9" t="e">
        <f>'HB-Res'!#REF!</f>
        <v>#REF!</v>
      </c>
      <c r="F179" s="9" t="e">
        <f>'HB-Res'!#REF!</f>
        <v>#REF!</v>
      </c>
      <c r="G179" s="9" t="e">
        <f>'HB-Res'!#REF!</f>
        <v>#REF!</v>
      </c>
      <c r="H179" s="9" t="e">
        <f>'HB-Res'!#REF!</f>
        <v>#REF!</v>
      </c>
    </row>
    <row r="180" spans="1:8" ht="15">
      <c r="A180" s="5" t="e">
        <f>'HB-Res'!#REF!</f>
        <v>#REF!</v>
      </c>
      <c r="B180" s="9" t="e">
        <f>'HB-Res'!#REF!</f>
        <v>#REF!</v>
      </c>
      <c r="C180" s="9" t="e">
        <f>'HB-Res'!#REF!</f>
        <v>#REF!</v>
      </c>
      <c r="D180" s="9" t="e">
        <f>'HB-Res'!#REF!</f>
        <v>#REF!</v>
      </c>
      <c r="E180" s="9" t="e">
        <f>'HB-Res'!#REF!</f>
        <v>#REF!</v>
      </c>
      <c r="F180" s="9" t="e">
        <f>'HB-Res'!#REF!</f>
        <v>#REF!</v>
      </c>
      <c r="G180" s="9" t="e">
        <f>'HB-Res'!#REF!</f>
        <v>#REF!</v>
      </c>
      <c r="H180" s="9" t="e">
        <f>'HB-Res'!#REF!</f>
        <v>#REF!</v>
      </c>
    </row>
    <row r="181" spans="1:8" ht="15">
      <c r="A181" s="5" t="str">
        <f>'HB-Res'!A5</f>
        <v>HB-01</v>
      </c>
      <c r="B181" s="9" t="str">
        <f>'HB-Res'!B5</f>
        <v>Jacob Poulsby Andersen</v>
      </c>
      <c r="C181" s="9" t="str">
        <f>'HB-Res'!C5</f>
        <v>-</v>
      </c>
      <c r="D181" s="9" t="str">
        <f>'HB-Res'!D5</f>
        <v>Peter Stummann</v>
      </c>
      <c r="E181" s="9" t="str">
        <f>'HB-Res'!E5</f>
        <v>6/11 13/11 12/10 9/11 11/8</v>
      </c>
      <c r="F181" s="9" t="str">
        <f>'HB-Res'!F5</f>
        <v>Jacob Poulsby Andersen</v>
      </c>
      <c r="G181" s="9">
        <f>'HB-Res'!G5</f>
        <v>0</v>
      </c>
      <c r="H181" s="9" t="str">
        <f>'HB-Res'!H5</f>
        <v>Peter Stummann</v>
      </c>
    </row>
    <row r="182" spans="1:8" ht="15">
      <c r="A182" s="5" t="str">
        <f>'HB-Res'!A6</f>
        <v>HB-02</v>
      </c>
      <c r="B182" s="9" t="str">
        <f>'HB-Res'!B6</f>
        <v>Bo Wendemo</v>
      </c>
      <c r="C182" s="9" t="str">
        <f>'HB-Res'!C6</f>
        <v>-</v>
      </c>
      <c r="D182" s="9" t="str">
        <f>'HB-Res'!D6</f>
        <v>Ole Djurhuus</v>
      </c>
      <c r="E182" s="9" t="str">
        <f>'HB-Res'!E6</f>
        <v>7/11 6/11 12/10 6/11</v>
      </c>
      <c r="F182" s="9" t="str">
        <f>'HB-Res'!F6</f>
        <v>Ole Djurhuus</v>
      </c>
      <c r="G182" s="9">
        <f>'HB-Res'!G6</f>
        <v>0</v>
      </c>
      <c r="H182" s="9" t="str">
        <f>'HB-Res'!H6</f>
        <v>Bo Wendemo</v>
      </c>
    </row>
    <row r="183" spans="1:8" ht="15">
      <c r="A183" s="5" t="str">
        <f>'HB-Res'!A7</f>
        <v>HB-03</v>
      </c>
      <c r="B183" s="9" t="str">
        <f>'HB-Res'!B7</f>
        <v>Christian Von Huth </v>
      </c>
      <c r="C183" s="9" t="str">
        <f>'HB-Res'!C7</f>
        <v>-</v>
      </c>
      <c r="D183" s="9" t="str">
        <f>'HB-Res'!D7</f>
        <v>Lars Peter Munch Larsen (W/C)</v>
      </c>
      <c r="E183" s="9" t="str">
        <f>'HB-Res'!E7</f>
        <v>5/11 6/11 3/11</v>
      </c>
      <c r="F183" s="9" t="str">
        <f>'HB-Res'!F7</f>
        <v>Lars Peter Munch Larsen (W/C)</v>
      </c>
      <c r="G183" s="9">
        <f>'HB-Res'!G7</f>
        <v>0</v>
      </c>
      <c r="H183" s="9" t="str">
        <f>'HB-Res'!H7</f>
        <v>Christian Von Huth </v>
      </c>
    </row>
    <row r="184" spans="1:8" ht="15">
      <c r="A184" s="5" t="str">
        <f>'HB-Res'!A8</f>
        <v>HB-04</v>
      </c>
      <c r="B184" s="9" t="str">
        <f>'HB-Res'!B8</f>
        <v>Jonatan Clausen</v>
      </c>
      <c r="C184" s="9" t="str">
        <f>'HB-Res'!C8</f>
        <v>-</v>
      </c>
      <c r="D184" s="9" t="str">
        <f>'HB-Res'!D8</f>
        <v>Mathias Skjernov</v>
      </c>
      <c r="E184" s="9" t="str">
        <f>'HB-Res'!E8</f>
        <v>16/14 2/11 2/11 8/11</v>
      </c>
      <c r="F184" s="9" t="str">
        <f>'HB-Res'!F8</f>
        <v>Mathias Skjernov</v>
      </c>
      <c r="G184" s="9">
        <f>'HB-Res'!G8</f>
        <v>0</v>
      </c>
      <c r="H184" s="9" t="str">
        <f>'HB-Res'!H8</f>
        <v>Jonatan Clausen</v>
      </c>
    </row>
    <row r="185" spans="1:8" ht="15">
      <c r="A185" s="5" t="str">
        <f>'HB-Res'!A9</f>
        <v>HB-05</v>
      </c>
      <c r="B185" s="9" t="str">
        <f>'HB-Res'!B9</f>
        <v>Jacob Poulsby Andersen</v>
      </c>
      <c r="C185" s="9" t="str">
        <f>'HB-Res'!C9</f>
        <v>-</v>
      </c>
      <c r="D185" s="9" t="str">
        <f>'HB-Res'!D9</f>
        <v>Ole Djurhuus</v>
      </c>
      <c r="E185" s="9" t="str">
        <f>'HB-Res'!E9</f>
        <v>2/11 11/4 11/6 1/11 5/11</v>
      </c>
      <c r="F185" s="9" t="str">
        <f>'HB-Res'!F9</f>
        <v>Ole Djurhuus</v>
      </c>
      <c r="G185" s="9">
        <f>'HB-Res'!G9</f>
        <v>0</v>
      </c>
      <c r="H185" s="9" t="str">
        <f>'HB-Res'!H9</f>
        <v>Jacob Poulsby Andersen</v>
      </c>
    </row>
    <row r="186" spans="1:8" ht="15">
      <c r="A186" s="5" t="str">
        <f>'HB-Res'!A10</f>
        <v>HB-06</v>
      </c>
      <c r="B186" s="9" t="str">
        <f>'HB-Res'!B10</f>
        <v>Lars Peter Munch Larsen (W/C)</v>
      </c>
      <c r="C186" s="9" t="str">
        <f>'HB-Res'!C10</f>
        <v>-</v>
      </c>
      <c r="D186" s="9" t="str">
        <f>'HB-Res'!D10</f>
        <v>Mathias Skjernov</v>
      </c>
      <c r="E186" s="9" t="str">
        <f>'HB-Res'!E10</f>
        <v>11/7 11/5 11/8</v>
      </c>
      <c r="F186" s="9" t="str">
        <f>'HB-Res'!F10</f>
        <v>Lars Peter Munch Larsen (W/C)</v>
      </c>
      <c r="G186" s="9">
        <f>'HB-Res'!G10</f>
        <v>0</v>
      </c>
      <c r="H186" s="9" t="str">
        <f>'HB-Res'!H10</f>
        <v>Mathias Skjernov</v>
      </c>
    </row>
    <row r="187" spans="1:8" ht="15">
      <c r="A187" s="5" t="str">
        <f>'HB-Res'!A11</f>
        <v>HB-07</v>
      </c>
      <c r="B187" s="9" t="str">
        <f>'HB-Res'!B11</f>
        <v>Ole Djurhuus</v>
      </c>
      <c r="C187" s="9" t="str">
        <f>'HB-Res'!C11</f>
        <v>-</v>
      </c>
      <c r="D187" s="9" t="str">
        <f>'HB-Res'!D11</f>
        <v>Lars Peter Munch Larsen (W/C)</v>
      </c>
      <c r="E187" s="9" t="str">
        <f>'HB-Res'!E11</f>
        <v>5/11 11/7 7/11 5/11</v>
      </c>
      <c r="F187" s="9" t="str">
        <f>'HB-Res'!F11</f>
        <v>Lars Peter Munch Larsen (W/C)</v>
      </c>
      <c r="G187" s="9">
        <f>'HB-Res'!G11</f>
        <v>0</v>
      </c>
      <c r="H187" s="9" t="str">
        <f>'HB-Res'!H11</f>
        <v>Ole Djurhuus</v>
      </c>
    </row>
    <row r="188" spans="1:8" ht="15">
      <c r="A188" s="5" t="str">
        <f>'HB-Res'!A12</f>
        <v>HB-08</v>
      </c>
      <c r="B188" s="9" t="str">
        <f>'HB-Res'!B12</f>
        <v>Jacob Poulsby Andersen</v>
      </c>
      <c r="C188" s="9" t="str">
        <f>'HB-Res'!C12</f>
        <v>-</v>
      </c>
      <c r="D188" s="9" t="str">
        <f>'HB-Res'!D12</f>
        <v>Mathias Skjernov</v>
      </c>
      <c r="E188" s="9" t="str">
        <f>'HB-Res'!E12</f>
        <v>2/11 11/5 11/8 11/8</v>
      </c>
      <c r="F188" s="9" t="str">
        <f>'HB-Res'!F12</f>
        <v>Jacob Poulsby Andersen</v>
      </c>
      <c r="G188" s="9">
        <f>'HB-Res'!G12</f>
        <v>0</v>
      </c>
      <c r="H188" s="9" t="str">
        <f>'HB-Res'!H12</f>
        <v>Mathias Skjernov</v>
      </c>
    </row>
    <row r="189" spans="1:8" ht="15">
      <c r="A189" s="5" t="str">
        <f>'HB-Res'!A13</f>
        <v>HB-09</v>
      </c>
      <c r="B189" s="9" t="str">
        <f>'HB-Res'!B13</f>
        <v>Peter Stummann</v>
      </c>
      <c r="C189" s="9" t="str">
        <f>'HB-Res'!C13</f>
        <v>-</v>
      </c>
      <c r="D189" s="9" t="str">
        <f>'HB-Res'!D13</f>
        <v>Bo Wendemo</v>
      </c>
      <c r="E189" s="9" t="str">
        <f>'HB-Res'!E13</f>
        <v>11/3 5/11 9/11 11/7 11/6</v>
      </c>
      <c r="F189" s="9" t="str">
        <f>'HB-Res'!F13</f>
        <v>Peter Stummann</v>
      </c>
      <c r="G189" s="9">
        <f>'HB-Res'!G13</f>
        <v>0</v>
      </c>
      <c r="H189" s="9" t="str">
        <f>'HB-Res'!H13</f>
        <v>Bo Wendemo</v>
      </c>
    </row>
    <row r="190" spans="1:8" ht="15">
      <c r="A190" s="5" t="str">
        <f>'HB-Res'!A14</f>
        <v>HB-10</v>
      </c>
      <c r="B190" s="9" t="str">
        <f>'HB-Res'!B14</f>
        <v>Christian Von Huth </v>
      </c>
      <c r="C190" s="9" t="str">
        <f>'HB-Res'!C14</f>
        <v>-</v>
      </c>
      <c r="D190" s="9" t="str">
        <f>'HB-Res'!D14</f>
        <v>Jonatan Clausen</v>
      </c>
      <c r="E190" s="9" t="str">
        <f>'HB-Res'!E14</f>
        <v>11/5 11/7 11/5</v>
      </c>
      <c r="F190" s="9" t="str">
        <f>'HB-Res'!F14</f>
        <v>Christian Von Huth </v>
      </c>
      <c r="G190" s="9">
        <f>'HB-Res'!G14</f>
        <v>0</v>
      </c>
      <c r="H190" s="9" t="str">
        <f>'HB-Res'!H14</f>
        <v>Jonatan Clausen</v>
      </c>
    </row>
    <row r="191" spans="1:8" ht="15">
      <c r="A191" s="5" t="str">
        <f>'HB-Res'!A15</f>
        <v>HB-11</v>
      </c>
      <c r="B191" s="9" t="str">
        <f>'HB-Res'!B15</f>
        <v>Peter Stummann</v>
      </c>
      <c r="C191" s="9" t="str">
        <f>'HB-Res'!C15</f>
        <v>-</v>
      </c>
      <c r="D191" s="9" t="str">
        <f>'HB-Res'!D15</f>
        <v>Christian Von Huth </v>
      </c>
      <c r="E191" s="9" t="str">
        <f>'HB-Res'!E15</f>
        <v>5/11 6/11 4/11</v>
      </c>
      <c r="F191" s="9" t="str">
        <f>'HB-Res'!F15</f>
        <v>Christian Von Huth </v>
      </c>
      <c r="G191" s="9">
        <f>'HB-Res'!G15</f>
        <v>0</v>
      </c>
      <c r="H191" s="9" t="str">
        <f>'HB-Res'!H15</f>
        <v>Peter Stummann</v>
      </c>
    </row>
    <row r="192" spans="1:8" ht="15">
      <c r="A192" s="5" t="str">
        <f>'HB-Res'!A16</f>
        <v>HB-12</v>
      </c>
      <c r="B192" s="9" t="str">
        <f>'HB-Res'!B16</f>
        <v>Bo Wendemo</v>
      </c>
      <c r="C192" s="9" t="str">
        <f>'HB-Res'!C16</f>
        <v>-</v>
      </c>
      <c r="D192" s="9" t="str">
        <f>'HB-Res'!D16</f>
        <v>Jonatan Clausen</v>
      </c>
      <c r="E192" s="9" t="str">
        <f>'HB-Res'!E16</f>
        <v>9/11 11/8 11/7 11/4</v>
      </c>
      <c r="F192" s="9" t="str">
        <f>'HB-Res'!F16</f>
        <v>Bo Wendemo</v>
      </c>
      <c r="G192" s="9">
        <f>'HB-Res'!G16</f>
        <v>0</v>
      </c>
      <c r="H192" s="9" t="str">
        <f>'HB-Res'!H16</f>
        <v>Jonatan Clausen</v>
      </c>
    </row>
    <row r="193" spans="1:8" ht="15">
      <c r="A193" s="5" t="e">
        <f>'HB-Res'!#REF!</f>
        <v>#REF!</v>
      </c>
      <c r="B193" s="9" t="e">
        <f>'HB-Res'!#REF!</f>
        <v>#REF!</v>
      </c>
      <c r="C193" s="9" t="e">
        <f>'HB-Res'!#REF!</f>
        <v>#REF!</v>
      </c>
      <c r="D193" s="9" t="e">
        <f>'HB-Res'!#REF!</f>
        <v>#REF!</v>
      </c>
      <c r="E193" s="9" t="e">
        <f>'HB-Res'!#REF!</f>
        <v>#REF!</v>
      </c>
      <c r="F193" s="9" t="e">
        <f>'HB-Res'!#REF!</f>
        <v>#REF!</v>
      </c>
      <c r="G193" s="9" t="e">
        <f>'HB-Res'!#REF!</f>
        <v>#REF!</v>
      </c>
      <c r="H193" s="9" t="e">
        <f>'HB-Res'!#REF!</f>
        <v>#REF!</v>
      </c>
    </row>
    <row r="194" spans="1:8" ht="15">
      <c r="A194" s="5" t="e">
        <f>'HB-Res'!#REF!</f>
        <v>#REF!</v>
      </c>
      <c r="B194" s="9" t="e">
        <f>'HB-Res'!#REF!</f>
        <v>#REF!</v>
      </c>
      <c r="C194" s="9" t="e">
        <f>'HB-Res'!#REF!</f>
        <v>#REF!</v>
      </c>
      <c r="D194" s="9" t="e">
        <f>'HB-Res'!#REF!</f>
        <v>#REF!</v>
      </c>
      <c r="E194" s="9" t="e">
        <f>'HB-Res'!#REF!</f>
        <v>#REF!</v>
      </c>
      <c r="F194" s="9" t="e">
        <f>'HB-Res'!#REF!</f>
        <v>#REF!</v>
      </c>
      <c r="G194" s="9" t="e">
        <f>'HB-Res'!#REF!</f>
        <v>#REF!</v>
      </c>
      <c r="H194" s="9" t="e">
        <f>'HB-Res'!#REF!</f>
        <v>#REF!</v>
      </c>
    </row>
    <row r="195" spans="1:8" ht="15">
      <c r="A195" s="5" t="e">
        <f>'HB-Res'!#REF!</f>
        <v>#REF!</v>
      </c>
      <c r="B195" s="9" t="e">
        <f>'HB-Res'!#REF!</f>
        <v>#REF!</v>
      </c>
      <c r="C195" s="9" t="e">
        <f>'HB-Res'!#REF!</f>
        <v>#REF!</v>
      </c>
      <c r="D195" s="9" t="e">
        <f>'HB-Res'!#REF!</f>
        <v>#REF!</v>
      </c>
      <c r="E195" s="9" t="e">
        <f>'HB-Res'!#REF!</f>
        <v>#REF!</v>
      </c>
      <c r="F195" s="9" t="e">
        <f>'HB-Res'!#REF!</f>
        <v>#REF!</v>
      </c>
      <c r="G195" s="9" t="e">
        <f>'HB-Res'!#REF!</f>
        <v>#REF!</v>
      </c>
      <c r="H195" s="9" t="e">
        <f>'HB-Res'!#REF!</f>
        <v>#REF!</v>
      </c>
    </row>
    <row r="196" spans="1:8" ht="15">
      <c r="A196" s="5" t="e">
        <f>'HB-Res'!#REF!</f>
        <v>#REF!</v>
      </c>
      <c r="B196" s="9" t="e">
        <f>'HB-Res'!#REF!</f>
        <v>#REF!</v>
      </c>
      <c r="C196" s="9" t="e">
        <f>'HB-Res'!#REF!</f>
        <v>#REF!</v>
      </c>
      <c r="D196" s="9" t="e">
        <f>'HB-Res'!#REF!</f>
        <v>#REF!</v>
      </c>
      <c r="E196" s="9" t="e">
        <f>'HB-Res'!#REF!</f>
        <v>#REF!</v>
      </c>
      <c r="F196" s="9" t="e">
        <f>'HB-Res'!#REF!</f>
        <v>#REF!</v>
      </c>
      <c r="G196" s="9" t="e">
        <f>'HB-Res'!#REF!</f>
        <v>#REF!</v>
      </c>
      <c r="H196" s="9" t="e">
        <f>'HB-Res'!#REF!</f>
        <v>#REF!</v>
      </c>
    </row>
    <row r="197" spans="1:8" ht="15">
      <c r="A197" s="5" t="e">
        <f>'HB-Res'!#REF!</f>
        <v>#REF!</v>
      </c>
      <c r="B197" s="9" t="e">
        <f>'HB-Res'!#REF!</f>
        <v>#REF!</v>
      </c>
      <c r="C197" s="9" t="e">
        <f>'HB-Res'!#REF!</f>
        <v>#REF!</v>
      </c>
      <c r="D197" s="9" t="e">
        <f>'HB-Res'!#REF!</f>
        <v>#REF!</v>
      </c>
      <c r="E197" s="9" t="e">
        <f>'HB-Res'!#REF!</f>
        <v>#REF!</v>
      </c>
      <c r="F197" s="9" t="e">
        <f>'HB-Res'!#REF!</f>
        <v>#REF!</v>
      </c>
      <c r="G197" s="9" t="e">
        <f>'HB-Res'!#REF!</f>
        <v>#REF!</v>
      </c>
      <c r="H197" s="9" t="e">
        <f>'HB-Res'!#REF!</f>
        <v>#REF!</v>
      </c>
    </row>
    <row r="198" spans="1:8" ht="15">
      <c r="A198" s="5" t="e">
        <f>'HB-Res'!#REF!</f>
        <v>#REF!</v>
      </c>
      <c r="B198" s="9" t="e">
        <f>'HB-Res'!#REF!</f>
        <v>#REF!</v>
      </c>
      <c r="C198" s="9" t="e">
        <f>'HB-Res'!#REF!</f>
        <v>#REF!</v>
      </c>
      <c r="D198" s="9" t="e">
        <f>'HB-Res'!#REF!</f>
        <v>#REF!</v>
      </c>
      <c r="E198" s="9" t="e">
        <f>'HB-Res'!#REF!</f>
        <v>#REF!</v>
      </c>
      <c r="F198" s="9" t="e">
        <f>'HB-Res'!#REF!</f>
        <v>#REF!</v>
      </c>
      <c r="G198" s="9" t="e">
        <f>'HB-Res'!#REF!</f>
        <v>#REF!</v>
      </c>
      <c r="H198" s="9" t="e">
        <f>'HB-Res'!#REF!</f>
        <v>#REF!</v>
      </c>
    </row>
    <row r="199" spans="1:8" ht="15">
      <c r="A199" s="5" t="e">
        <f>'HB-Res'!#REF!</f>
        <v>#REF!</v>
      </c>
      <c r="B199" s="9" t="e">
        <f>'HB-Res'!#REF!</f>
        <v>#REF!</v>
      </c>
      <c r="C199" s="9" t="e">
        <f>'HB-Res'!#REF!</f>
        <v>#REF!</v>
      </c>
      <c r="D199" s="9" t="e">
        <f>'HB-Res'!#REF!</f>
        <v>#REF!</v>
      </c>
      <c r="E199" s="9" t="e">
        <f>'HB-Res'!#REF!</f>
        <v>#REF!</v>
      </c>
      <c r="F199" s="9" t="e">
        <f>'HB-Res'!#REF!</f>
        <v>#REF!</v>
      </c>
      <c r="G199" s="9" t="e">
        <f>'HB-Res'!#REF!</f>
        <v>#REF!</v>
      </c>
      <c r="H199" s="9" t="e">
        <f>'HB-Res'!#REF!</f>
        <v>#REF!</v>
      </c>
    </row>
    <row r="200" spans="1:8" ht="15">
      <c r="A200" s="5" t="e">
        <f>'HB-Res'!#REF!</f>
        <v>#REF!</v>
      </c>
      <c r="B200" s="9" t="e">
        <f>'HB-Res'!#REF!</f>
        <v>#REF!</v>
      </c>
      <c r="C200" s="9" t="e">
        <f>'HB-Res'!#REF!</f>
        <v>#REF!</v>
      </c>
      <c r="D200" s="9" t="e">
        <f>'HB-Res'!#REF!</f>
        <v>#REF!</v>
      </c>
      <c r="E200" s="9" t="e">
        <f>'HB-Res'!#REF!</f>
        <v>#REF!</v>
      </c>
      <c r="F200" s="9" t="e">
        <f>'HB-Res'!#REF!</f>
        <v>#REF!</v>
      </c>
      <c r="G200" s="9" t="e">
        <f>'HB-Res'!#REF!</f>
        <v>#REF!</v>
      </c>
      <c r="H200" s="9" t="e">
        <f>'HB-Res'!#REF!</f>
        <v>#REF!</v>
      </c>
    </row>
    <row r="201" spans="1:8" ht="15">
      <c r="A201" s="5" t="e">
        <f>'HB-Res'!#REF!</f>
        <v>#REF!</v>
      </c>
      <c r="B201" s="9" t="e">
        <f>'HB-Res'!#REF!</f>
        <v>#REF!</v>
      </c>
      <c r="C201" s="9" t="e">
        <f>'HB-Res'!#REF!</f>
        <v>#REF!</v>
      </c>
      <c r="D201" s="9" t="e">
        <f>'HB-Res'!#REF!</f>
        <v>#REF!</v>
      </c>
      <c r="E201" s="9" t="e">
        <f>'HB-Res'!#REF!</f>
        <v>#REF!</v>
      </c>
      <c r="F201" s="9" t="e">
        <f>'HB-Res'!#REF!</f>
        <v>#REF!</v>
      </c>
      <c r="G201" s="9" t="e">
        <f>'HB-Res'!#REF!</f>
        <v>#REF!</v>
      </c>
      <c r="H201" s="9" t="e">
        <f>'HB-Res'!#REF!</f>
        <v>#REF!</v>
      </c>
    </row>
    <row r="202" spans="1:8" ht="15">
      <c r="A202" s="5" t="e">
        <f>'HB-Res'!#REF!</f>
        <v>#REF!</v>
      </c>
      <c r="B202" s="9" t="e">
        <f>'HB-Res'!#REF!</f>
        <v>#REF!</v>
      </c>
      <c r="C202" s="9" t="e">
        <f>'HB-Res'!#REF!</f>
        <v>#REF!</v>
      </c>
      <c r="D202" s="9" t="e">
        <f>'HB-Res'!#REF!</f>
        <v>#REF!</v>
      </c>
      <c r="E202" s="9" t="e">
        <f>'HB-Res'!#REF!</f>
        <v>#REF!</v>
      </c>
      <c r="F202" s="9" t="e">
        <f>'HB-Res'!#REF!</f>
        <v>#REF!</v>
      </c>
      <c r="G202" s="9" t="e">
        <f>'HB-Res'!#REF!</f>
        <v>#REF!</v>
      </c>
      <c r="H202" s="9" t="e">
        <f>'HB-Res'!#REF!</f>
        <v>#REF!</v>
      </c>
    </row>
    <row r="203" spans="1:8" ht="15">
      <c r="A203" s="5" t="e">
        <f>'HB-Res'!#REF!</f>
        <v>#REF!</v>
      </c>
      <c r="B203" s="9" t="e">
        <f>'HB-Res'!#REF!</f>
        <v>#REF!</v>
      </c>
      <c r="C203" s="9" t="e">
        <f>'HB-Res'!#REF!</f>
        <v>#REF!</v>
      </c>
      <c r="D203" s="9" t="e">
        <f>'HB-Res'!#REF!</f>
        <v>#REF!</v>
      </c>
      <c r="E203" s="9" t="e">
        <f>'HB-Res'!#REF!</f>
        <v>#REF!</v>
      </c>
      <c r="F203" s="9" t="e">
        <f>'HB-Res'!#REF!</f>
        <v>#REF!</v>
      </c>
      <c r="G203" s="9" t="e">
        <f>'HB-Res'!#REF!</f>
        <v>#REF!</v>
      </c>
      <c r="H203" s="9" t="e">
        <f>'HB-Res'!#REF!</f>
        <v>#REF!</v>
      </c>
    </row>
    <row r="204" spans="1:8" ht="15">
      <c r="A204" s="5" t="e">
        <f>'HB-Res'!#REF!</f>
        <v>#REF!</v>
      </c>
      <c r="B204" s="9" t="e">
        <f>'HB-Res'!#REF!</f>
        <v>#REF!</v>
      </c>
      <c r="C204" s="9" t="e">
        <f>'HB-Res'!#REF!</f>
        <v>#REF!</v>
      </c>
      <c r="D204" s="9" t="e">
        <f>'HB-Res'!#REF!</f>
        <v>#REF!</v>
      </c>
      <c r="E204" s="9" t="e">
        <f>'HB-Res'!#REF!</f>
        <v>#REF!</v>
      </c>
      <c r="F204" s="9" t="e">
        <f>'HB-Res'!#REF!</f>
        <v>#REF!</v>
      </c>
      <c r="G204" s="9" t="e">
        <f>'HB-Res'!#REF!</f>
        <v>#REF!</v>
      </c>
      <c r="H204" s="9" t="e">
        <f>'HB-Res'!#REF!</f>
        <v>#REF!</v>
      </c>
    </row>
    <row r="205" spans="1:8" ht="15">
      <c r="A205" s="5" t="s">
        <v>112</v>
      </c>
      <c r="B205" s="8"/>
      <c r="C205" s="8"/>
      <c r="D205" s="8"/>
      <c r="E205" s="8"/>
      <c r="F205" s="8"/>
      <c r="G205" s="8"/>
      <c r="H205" s="8"/>
    </row>
    <row r="206" spans="1:8" ht="15">
      <c r="A206" s="5"/>
      <c r="B206" s="8"/>
      <c r="C206" s="8"/>
      <c r="D206" s="8"/>
      <c r="E206" s="8"/>
      <c r="F206" s="8"/>
      <c r="G206" s="8"/>
      <c r="H206" s="12"/>
    </row>
    <row r="207" spans="1:8" ht="15">
      <c r="A207" s="5" t="e">
        <f>'HC-Res'!#REF!</f>
        <v>#REF!</v>
      </c>
      <c r="B207" s="9" t="e">
        <f>'HC-Res'!#REF!</f>
        <v>#REF!</v>
      </c>
      <c r="C207" s="9" t="e">
        <f>'HC-Res'!#REF!</f>
        <v>#REF!</v>
      </c>
      <c r="D207" s="9" t="e">
        <f>'HC-Res'!#REF!</f>
        <v>#REF!</v>
      </c>
      <c r="E207" s="9" t="e">
        <f>'HC-Res'!#REF!</f>
        <v>#REF!</v>
      </c>
      <c r="F207" s="9" t="e">
        <f>'HC-Res'!#REF!</f>
        <v>#REF!</v>
      </c>
      <c r="G207" s="9" t="e">
        <f>'HC-Res'!#REF!</f>
        <v>#REF!</v>
      </c>
      <c r="H207" s="9" t="e">
        <f>'HC-Res'!#REF!</f>
        <v>#REF!</v>
      </c>
    </row>
    <row r="208" spans="1:8" ht="15">
      <c r="A208" s="5" t="e">
        <f>'HC-Res'!#REF!</f>
        <v>#REF!</v>
      </c>
      <c r="B208" s="9" t="e">
        <f>'HC-Res'!#REF!</f>
        <v>#REF!</v>
      </c>
      <c r="C208" s="9" t="e">
        <f>'HC-Res'!#REF!</f>
        <v>#REF!</v>
      </c>
      <c r="D208" s="9" t="e">
        <f>'HC-Res'!#REF!</f>
        <v>#REF!</v>
      </c>
      <c r="E208" s="9" t="e">
        <f>'HC-Res'!#REF!</f>
        <v>#REF!</v>
      </c>
      <c r="F208" s="9" t="e">
        <f>'HC-Res'!#REF!</f>
        <v>#REF!</v>
      </c>
      <c r="G208" s="9" t="e">
        <f>'HC-Res'!#REF!</f>
        <v>#REF!</v>
      </c>
      <c r="H208" s="9" t="e">
        <f>'HC-Res'!#REF!</f>
        <v>#REF!</v>
      </c>
    </row>
    <row r="209" spans="1:8" ht="15">
      <c r="A209" s="5" t="e">
        <f>'HC-Res'!#REF!</f>
        <v>#REF!</v>
      </c>
      <c r="B209" s="9" t="e">
        <f>'HC-Res'!#REF!</f>
        <v>#REF!</v>
      </c>
      <c r="C209" s="9" t="e">
        <f>'HC-Res'!#REF!</f>
        <v>#REF!</v>
      </c>
      <c r="D209" s="9" t="e">
        <f>'HC-Res'!#REF!</f>
        <v>#REF!</v>
      </c>
      <c r="E209" s="9" t="e">
        <f>'HC-Res'!#REF!</f>
        <v>#REF!</v>
      </c>
      <c r="F209" s="9" t="e">
        <f>'HC-Res'!#REF!</f>
        <v>#REF!</v>
      </c>
      <c r="G209" s="9" t="e">
        <f>'HC-Res'!#REF!</f>
        <v>#REF!</v>
      </c>
      <c r="H209" s="9" t="e">
        <f>'HC-Res'!#REF!</f>
        <v>#REF!</v>
      </c>
    </row>
    <row r="210" spans="1:8" ht="15">
      <c r="A210" s="5" t="e">
        <f>'HC-Res'!#REF!</f>
        <v>#REF!</v>
      </c>
      <c r="B210" s="9" t="e">
        <f>'HC-Res'!#REF!</f>
        <v>#REF!</v>
      </c>
      <c r="C210" s="9" t="e">
        <f>'HC-Res'!#REF!</f>
        <v>#REF!</v>
      </c>
      <c r="D210" s="9" t="e">
        <f>'HC-Res'!#REF!</f>
        <v>#REF!</v>
      </c>
      <c r="E210" s="9" t="e">
        <f>'HC-Res'!#REF!</f>
        <v>#REF!</v>
      </c>
      <c r="F210" s="9" t="e">
        <f>'HC-Res'!#REF!</f>
        <v>#REF!</v>
      </c>
      <c r="G210" s="9" t="e">
        <f>'HC-Res'!#REF!</f>
        <v>#REF!</v>
      </c>
      <c r="H210" s="9" t="e">
        <f>'HC-Res'!#REF!</f>
        <v>#REF!</v>
      </c>
    </row>
    <row r="211" spans="1:8" ht="15">
      <c r="A211" s="5" t="e">
        <f>'HC-Res'!#REF!</f>
        <v>#REF!</v>
      </c>
      <c r="B211" s="9" t="e">
        <f>'HC-Res'!#REF!</f>
        <v>#REF!</v>
      </c>
      <c r="C211" s="9" t="e">
        <f>'HC-Res'!#REF!</f>
        <v>#REF!</v>
      </c>
      <c r="D211" s="9" t="e">
        <f>'HC-Res'!#REF!</f>
        <v>#REF!</v>
      </c>
      <c r="E211" s="9" t="e">
        <f>'HC-Res'!#REF!</f>
        <v>#REF!</v>
      </c>
      <c r="F211" s="9" t="e">
        <f>'HC-Res'!#REF!</f>
        <v>#REF!</v>
      </c>
      <c r="G211" s="9" t="e">
        <f>'HC-Res'!#REF!</f>
        <v>#REF!</v>
      </c>
      <c r="H211" s="9" t="e">
        <f>'HC-Res'!#REF!</f>
        <v>#REF!</v>
      </c>
    </row>
    <row r="212" spans="1:8" ht="15">
      <c r="A212" s="5" t="e">
        <f>'HC-Res'!#REF!</f>
        <v>#REF!</v>
      </c>
      <c r="B212" s="9" t="e">
        <f>'HC-Res'!#REF!</f>
        <v>#REF!</v>
      </c>
      <c r="C212" s="9" t="e">
        <f>'HC-Res'!#REF!</f>
        <v>#REF!</v>
      </c>
      <c r="D212" s="9" t="e">
        <f>'HC-Res'!#REF!</f>
        <v>#REF!</v>
      </c>
      <c r="E212" s="9" t="e">
        <f>'HC-Res'!#REF!</f>
        <v>#REF!</v>
      </c>
      <c r="F212" s="9" t="e">
        <f>'HC-Res'!#REF!</f>
        <v>#REF!</v>
      </c>
      <c r="G212" s="9" t="e">
        <f>'HC-Res'!#REF!</f>
        <v>#REF!</v>
      </c>
      <c r="H212" s="9" t="e">
        <f>'HC-Res'!#REF!</f>
        <v>#REF!</v>
      </c>
    </row>
    <row r="213" spans="1:8" ht="15">
      <c r="A213" s="5" t="e">
        <f>'HC-Res'!#REF!</f>
        <v>#REF!</v>
      </c>
      <c r="B213" s="9" t="e">
        <f>'HC-Res'!#REF!</f>
        <v>#REF!</v>
      </c>
      <c r="C213" s="9" t="e">
        <f>'HC-Res'!#REF!</f>
        <v>#REF!</v>
      </c>
      <c r="D213" s="9" t="e">
        <f>'HC-Res'!#REF!</f>
        <v>#REF!</v>
      </c>
      <c r="E213" s="9" t="e">
        <f>'HC-Res'!#REF!</f>
        <v>#REF!</v>
      </c>
      <c r="F213" s="9" t="e">
        <f>'HC-Res'!#REF!</f>
        <v>#REF!</v>
      </c>
      <c r="G213" s="9" t="e">
        <f>'HC-Res'!#REF!</f>
        <v>#REF!</v>
      </c>
      <c r="H213" s="9" t="e">
        <f>'HC-Res'!#REF!</f>
        <v>#REF!</v>
      </c>
    </row>
    <row r="214" spans="1:8" ht="15">
      <c r="A214" s="5" t="e">
        <f>'HC-Res'!#REF!</f>
        <v>#REF!</v>
      </c>
      <c r="B214" s="9" t="e">
        <f>'HC-Res'!#REF!</f>
        <v>#REF!</v>
      </c>
      <c r="C214" s="9" t="e">
        <f>'HC-Res'!#REF!</f>
        <v>#REF!</v>
      </c>
      <c r="D214" s="9" t="e">
        <f>'HC-Res'!#REF!</f>
        <v>#REF!</v>
      </c>
      <c r="E214" s="9" t="e">
        <f>'HC-Res'!#REF!</f>
        <v>#REF!</v>
      </c>
      <c r="F214" s="9" t="e">
        <f>'HC-Res'!#REF!</f>
        <v>#REF!</v>
      </c>
      <c r="G214" s="9" t="e">
        <f>'HC-Res'!#REF!</f>
        <v>#REF!</v>
      </c>
      <c r="H214" s="9" t="e">
        <f>'HC-Res'!#REF!</f>
        <v>#REF!</v>
      </c>
    </row>
    <row r="215" spans="1:8" ht="15">
      <c r="A215" s="5" t="str">
        <f>'HC-Res'!A5</f>
        <v>HC-01</v>
      </c>
      <c r="B215" s="9" t="str">
        <f>'HC-Res'!B5</f>
        <v>Michael Nielsen</v>
      </c>
      <c r="C215" s="9" t="str">
        <f>'HC-Res'!C5</f>
        <v>-</v>
      </c>
      <c r="D215" s="9" t="str">
        <f>'HC-Res'!D5</f>
        <v>Jan Kloppenborg</v>
      </c>
      <c r="E215" s="9" t="str">
        <f>'HC-Res'!E5</f>
        <v>11/9 9/11 11/9 11/7</v>
      </c>
      <c r="F215" s="9" t="str">
        <f>'HC-Res'!F5</f>
        <v>Michael Nielsen</v>
      </c>
      <c r="G215" s="9">
        <f>'HC-Res'!G5</f>
        <v>0</v>
      </c>
      <c r="H215" s="9" t="str">
        <f>'HC-Res'!H5</f>
        <v>Jan Kloppenborg</v>
      </c>
    </row>
    <row r="216" spans="1:8" ht="15">
      <c r="A216" s="5" t="str">
        <f>'HC-Res'!A6</f>
        <v>HC-02</v>
      </c>
      <c r="B216" s="9" t="str">
        <f>'HC-Res'!B6</f>
        <v>Rune L. Sørensen</v>
      </c>
      <c r="C216" s="9" t="str">
        <f>'HC-Res'!C6</f>
        <v>-</v>
      </c>
      <c r="D216" s="9" t="str">
        <f>'HC-Res'!D6</f>
        <v>Mikkel Larssen</v>
      </c>
      <c r="E216" s="9" t="str">
        <f>'HC-Res'!E6</f>
        <v>11/4 13/11 11/7</v>
      </c>
      <c r="F216" s="9" t="str">
        <f>'HC-Res'!F6</f>
        <v>Rune L. Sørensen</v>
      </c>
      <c r="G216" s="9">
        <f>'HC-Res'!G6</f>
        <v>0</v>
      </c>
      <c r="H216" s="9" t="str">
        <f>'HC-Res'!H6</f>
        <v>Mikkel Larssen</v>
      </c>
    </row>
    <row r="217" spans="1:8" ht="15">
      <c r="A217" s="5" t="str">
        <f>'HC-Res'!A7</f>
        <v>HC-03</v>
      </c>
      <c r="B217" s="9" t="str">
        <f>'HC-Res'!B7</f>
        <v>Thomas Rønn</v>
      </c>
      <c r="C217" s="9" t="str">
        <f>'HC-Res'!C7</f>
        <v>-</v>
      </c>
      <c r="D217" s="9" t="str">
        <f>'HC-Res'!D7</f>
        <v>Rasmus Krogh Pedersen</v>
      </c>
      <c r="E217" s="9" t="str">
        <f>'HC-Res'!E7</f>
        <v>11/6 11/8 11/6</v>
      </c>
      <c r="F217" s="9" t="str">
        <f>'HC-Res'!F7</f>
        <v>Thomas Rønn</v>
      </c>
      <c r="G217" s="9">
        <f>'HC-Res'!G7</f>
        <v>0</v>
      </c>
      <c r="H217" s="9" t="str">
        <f>'HC-Res'!H7</f>
        <v>Rasmus Krogh Pedersen</v>
      </c>
    </row>
    <row r="218" spans="1:8" ht="15">
      <c r="A218" s="5" t="str">
        <f>'HC-Res'!A8</f>
        <v>HC-04</v>
      </c>
      <c r="B218" s="9" t="str">
        <f>'HC-Res'!B8</f>
        <v>Cecilie Mayer</v>
      </c>
      <c r="C218" s="9" t="str">
        <f>'HC-Res'!C8</f>
        <v>-</v>
      </c>
      <c r="D218" s="9" t="str">
        <f>'HC-Res'!D8</f>
        <v>Jacob Dyrehauge</v>
      </c>
      <c r="E218" s="9" t="str">
        <f>'HC-Res'!E8</f>
        <v>11/13 8/11 11/6 6/11</v>
      </c>
      <c r="F218" s="9" t="str">
        <f>'HC-Res'!F8</f>
        <v>Jacob Dyrehauge</v>
      </c>
      <c r="G218" s="9">
        <f>'HC-Res'!G8</f>
        <v>0</v>
      </c>
      <c r="H218" s="9" t="str">
        <f>'HC-Res'!H8</f>
        <v>Cecilie Mayer</v>
      </c>
    </row>
    <row r="219" spans="1:8" ht="15">
      <c r="A219" s="5" t="str">
        <f>'HC-Res'!A9</f>
        <v>HC-05</v>
      </c>
      <c r="B219" s="9" t="str">
        <f>'HC-Res'!B9</f>
        <v>Michael Nielsen</v>
      </c>
      <c r="C219" s="9" t="str">
        <f>'HC-Res'!C9</f>
        <v>-</v>
      </c>
      <c r="D219" s="9" t="str">
        <f>'HC-Res'!D9</f>
        <v>Rune L. Sørensen</v>
      </c>
      <c r="E219" s="9" t="str">
        <f>'HC-Res'!E9</f>
        <v>7/11 6/11 9/11</v>
      </c>
      <c r="F219" s="9" t="str">
        <f>'HC-Res'!F9</f>
        <v>Rune L. Sørensen</v>
      </c>
      <c r="G219" s="9">
        <f>'HC-Res'!G9</f>
        <v>0</v>
      </c>
      <c r="H219" s="9" t="str">
        <f>'HC-Res'!H9</f>
        <v>Michael Nielsen</v>
      </c>
    </row>
    <row r="220" spans="1:8" ht="15">
      <c r="A220" s="5" t="str">
        <f>'HC-Res'!A10</f>
        <v>HC-06</v>
      </c>
      <c r="B220" s="9" t="str">
        <f>'HC-Res'!B10</f>
        <v>Thomas Rønn</v>
      </c>
      <c r="C220" s="9" t="str">
        <f>'HC-Res'!C10</f>
        <v>-</v>
      </c>
      <c r="D220" s="9" t="str">
        <f>'HC-Res'!D10</f>
        <v>Jacob Dyrehauge</v>
      </c>
      <c r="E220" s="9" t="str">
        <f>'HC-Res'!E10</f>
        <v>9/11 11/3 5/11 11/3 8/11</v>
      </c>
      <c r="F220" s="9" t="str">
        <f>'HC-Res'!F10</f>
        <v>Jacob Dyrehauge</v>
      </c>
      <c r="G220" s="9">
        <f>'HC-Res'!G10</f>
        <v>0</v>
      </c>
      <c r="H220" s="9" t="str">
        <f>'HC-Res'!H10</f>
        <v>Thomas Rønn</v>
      </c>
    </row>
    <row r="221" spans="1:8" ht="15">
      <c r="A221" s="5" t="str">
        <f>'HC-Res'!A11</f>
        <v>HC-07</v>
      </c>
      <c r="B221" s="9" t="str">
        <f>'HC-Res'!B11</f>
        <v>Rune L. Sørensen</v>
      </c>
      <c r="C221" s="9" t="str">
        <f>'HC-Res'!C11</f>
        <v>-</v>
      </c>
      <c r="D221" s="9" t="str">
        <f>'HC-Res'!D11</f>
        <v>Jacob Dyrehauge</v>
      </c>
      <c r="E221" s="9" t="str">
        <f>'HC-Res'!E11</f>
        <v>15/13 11/5 7/11 12/10</v>
      </c>
      <c r="F221" s="9" t="str">
        <f>'HC-Res'!F11</f>
        <v>Rune L. Sørensen</v>
      </c>
      <c r="G221" s="9">
        <f>'HC-Res'!G11</f>
        <v>0</v>
      </c>
      <c r="H221" s="9" t="str">
        <f>'HC-Res'!H11</f>
        <v>Jacob Dyrehauge</v>
      </c>
    </row>
    <row r="222" spans="1:8" ht="15">
      <c r="A222" s="5" t="str">
        <f>'HC-Res'!A12</f>
        <v>HC-08</v>
      </c>
      <c r="B222" s="9" t="str">
        <f>'HC-Res'!B12</f>
        <v>Michael Nielsen</v>
      </c>
      <c r="C222" s="9" t="str">
        <f>'HC-Res'!C12</f>
        <v>-</v>
      </c>
      <c r="D222" s="9" t="str">
        <f>'HC-Res'!D12</f>
        <v>Thomas Rønn</v>
      </c>
      <c r="E222" s="9" t="str">
        <f>'HC-Res'!E12</f>
        <v>11/9 3/11 12/10 4/11 3/11</v>
      </c>
      <c r="F222" s="9" t="str">
        <f>'HC-Res'!F12</f>
        <v>Thomas Rønn</v>
      </c>
      <c r="G222" s="9">
        <f>'HC-Res'!G12</f>
        <v>0</v>
      </c>
      <c r="H222" s="9" t="str">
        <f>'HC-Res'!H12</f>
        <v>Michael Nielsen</v>
      </c>
    </row>
    <row r="223" spans="1:8" ht="15">
      <c r="A223" s="5" t="str">
        <f>'HC-Res'!A13</f>
        <v>HC-09</v>
      </c>
      <c r="B223" s="9" t="str">
        <f>'HC-Res'!B13</f>
        <v>Jan Kloppenborg</v>
      </c>
      <c r="C223" s="9" t="str">
        <f>'HC-Res'!C13</f>
        <v>-</v>
      </c>
      <c r="D223" s="9" t="str">
        <f>'HC-Res'!D13</f>
        <v>Mikkel Larssen</v>
      </c>
      <c r="E223" s="9" t="str">
        <f>'HC-Res'!E13</f>
        <v>11/7 11/9 7/11 11/5</v>
      </c>
      <c r="F223" s="9" t="str">
        <f>'HC-Res'!F13</f>
        <v>Jan Kloppenborg</v>
      </c>
      <c r="G223" s="9">
        <f>'HC-Res'!G13</f>
        <v>0</v>
      </c>
      <c r="H223" s="9" t="str">
        <f>'HC-Res'!H13</f>
        <v>Mikkel Larssen</v>
      </c>
    </row>
    <row r="224" spans="1:8" ht="15">
      <c r="A224" s="5" t="str">
        <f>'HC-Res'!A14</f>
        <v>HC-10</v>
      </c>
      <c r="B224" s="9" t="str">
        <f>'HC-Res'!B14</f>
        <v>Rasmus Krogh Pedersen</v>
      </c>
      <c r="C224" s="9" t="str">
        <f>'HC-Res'!C14</f>
        <v>-</v>
      </c>
      <c r="D224" s="9" t="str">
        <f>'HC-Res'!D14</f>
        <v>Cecilie Mayer</v>
      </c>
      <c r="E224" s="9" t="str">
        <f>'HC-Res'!E14</f>
        <v>11/8 3/11 4/11 9/11</v>
      </c>
      <c r="F224" s="9" t="str">
        <f>'HC-Res'!F14</f>
        <v>Cecilie Mayer</v>
      </c>
      <c r="G224" s="9">
        <f>'HC-Res'!G14</f>
        <v>0</v>
      </c>
      <c r="H224" s="9" t="str">
        <f>'HC-Res'!H14</f>
        <v>Rasmus Krogh Pedersen</v>
      </c>
    </row>
    <row r="225" spans="1:8" ht="15">
      <c r="A225" s="5" t="str">
        <f>'HC-Res'!A15</f>
        <v>HC-11</v>
      </c>
      <c r="B225" s="9" t="str">
        <f>'HC-Res'!B15</f>
        <v>Jan Kloppenborg</v>
      </c>
      <c r="C225" s="9" t="str">
        <f>'HC-Res'!C15</f>
        <v>-</v>
      </c>
      <c r="D225" s="9" t="str">
        <f>'HC-Res'!D15</f>
        <v>Cecilie Mayer</v>
      </c>
      <c r="E225" s="9" t="str">
        <f>'HC-Res'!E15</f>
        <v>5/11 3/11 6/11</v>
      </c>
      <c r="F225" s="9" t="str">
        <f>'HC-Res'!F15</f>
        <v>Cecilie Mayer</v>
      </c>
      <c r="G225" s="9">
        <f>'HC-Res'!G15</f>
        <v>0</v>
      </c>
      <c r="H225" s="9" t="str">
        <f>'HC-Res'!H15</f>
        <v>Jan Kloppenborg</v>
      </c>
    </row>
    <row r="226" spans="1:8" ht="15">
      <c r="A226" s="5" t="str">
        <f>'HC-Res'!A16</f>
        <v>HC-12</v>
      </c>
      <c r="B226" s="9" t="str">
        <f>'HC-Res'!B16</f>
        <v>Mikkel Larssen</v>
      </c>
      <c r="C226" s="9" t="str">
        <f>'HC-Res'!C16</f>
        <v>-</v>
      </c>
      <c r="D226" s="9" t="str">
        <f>'HC-Res'!D16</f>
        <v>Rasmus Krogh Pedersen</v>
      </c>
      <c r="E226" s="9" t="str">
        <f>'HC-Res'!E16</f>
        <v>11/6 11/6 9/11 9/11 6/11</v>
      </c>
      <c r="F226" s="9" t="str">
        <f>'HC-Res'!F16</f>
        <v>Rasmus Krogh Pedersen</v>
      </c>
      <c r="G226" s="9">
        <f>'HC-Res'!G16</f>
        <v>0</v>
      </c>
      <c r="H226" s="9" t="str">
        <f>'HC-Res'!H16</f>
        <v>Mikkel Larssen</v>
      </c>
    </row>
    <row r="227" spans="1:8" ht="15">
      <c r="A227" s="5" t="e">
        <f>'HC-Res'!#REF!</f>
        <v>#REF!</v>
      </c>
      <c r="B227" s="9" t="e">
        <f>'HC-Res'!#REF!</f>
        <v>#REF!</v>
      </c>
      <c r="C227" s="9" t="e">
        <f>'HC-Res'!#REF!</f>
        <v>#REF!</v>
      </c>
      <c r="D227" s="9" t="e">
        <f>'HC-Res'!#REF!</f>
        <v>#REF!</v>
      </c>
      <c r="E227" s="9" t="e">
        <f>'HC-Res'!#REF!</f>
        <v>#REF!</v>
      </c>
      <c r="F227" s="9" t="e">
        <f>'HC-Res'!#REF!</f>
        <v>#REF!</v>
      </c>
      <c r="G227" s="9" t="e">
        <f>'HC-Res'!#REF!</f>
        <v>#REF!</v>
      </c>
      <c r="H227" s="9" t="e">
        <f>'HC-Res'!#REF!</f>
        <v>#REF!</v>
      </c>
    </row>
    <row r="228" spans="1:8" ht="15">
      <c r="A228" s="5" t="e">
        <f>'HC-Res'!#REF!</f>
        <v>#REF!</v>
      </c>
      <c r="B228" s="9" t="e">
        <f>'HC-Res'!#REF!</f>
        <v>#REF!</v>
      </c>
      <c r="C228" s="9" t="e">
        <f>'HC-Res'!#REF!</f>
        <v>#REF!</v>
      </c>
      <c r="D228" s="9" t="e">
        <f>'HC-Res'!#REF!</f>
        <v>#REF!</v>
      </c>
      <c r="E228" s="9" t="e">
        <f>'HC-Res'!#REF!</f>
        <v>#REF!</v>
      </c>
      <c r="F228" s="9" t="e">
        <f>'HC-Res'!#REF!</f>
        <v>#REF!</v>
      </c>
      <c r="G228" s="9" t="e">
        <f>'HC-Res'!#REF!</f>
        <v>#REF!</v>
      </c>
      <c r="H228" s="9" t="e">
        <f>'HC-Res'!#REF!</f>
        <v>#REF!</v>
      </c>
    </row>
    <row r="229" spans="1:8" ht="15">
      <c r="A229" s="5" t="e">
        <f>'HC-Res'!#REF!</f>
        <v>#REF!</v>
      </c>
      <c r="B229" s="9" t="e">
        <f>'HC-Res'!#REF!</f>
        <v>#REF!</v>
      </c>
      <c r="C229" s="9" t="e">
        <f>'HC-Res'!#REF!</f>
        <v>#REF!</v>
      </c>
      <c r="D229" s="9" t="e">
        <f>'HC-Res'!#REF!</f>
        <v>#REF!</v>
      </c>
      <c r="E229" s="9" t="e">
        <f>'HC-Res'!#REF!</f>
        <v>#REF!</v>
      </c>
      <c r="F229" s="9" t="e">
        <f>'HC-Res'!#REF!</f>
        <v>#REF!</v>
      </c>
      <c r="G229" s="9" t="e">
        <f>'HC-Res'!#REF!</f>
        <v>#REF!</v>
      </c>
      <c r="H229" s="9" t="e">
        <f>'HC-Res'!#REF!</f>
        <v>#REF!</v>
      </c>
    </row>
    <row r="230" spans="1:8" ht="15">
      <c r="A230" s="5" t="e">
        <f>'HC-Res'!#REF!</f>
        <v>#REF!</v>
      </c>
      <c r="B230" s="9" t="e">
        <f>'HC-Res'!#REF!</f>
        <v>#REF!</v>
      </c>
      <c r="C230" s="9" t="e">
        <f>'HC-Res'!#REF!</f>
        <v>#REF!</v>
      </c>
      <c r="D230" s="9" t="e">
        <f>'HC-Res'!#REF!</f>
        <v>#REF!</v>
      </c>
      <c r="E230" s="9" t="e">
        <f>'HC-Res'!#REF!</f>
        <v>#REF!</v>
      </c>
      <c r="F230" s="9" t="e">
        <f>'HC-Res'!#REF!</f>
        <v>#REF!</v>
      </c>
      <c r="G230" s="9" t="e">
        <f>'HC-Res'!#REF!</f>
        <v>#REF!</v>
      </c>
      <c r="H230" s="9" t="e">
        <f>'HC-Res'!#REF!</f>
        <v>#REF!</v>
      </c>
    </row>
    <row r="231" spans="1:8" ht="15">
      <c r="A231" s="5" t="e">
        <f>'HC-Res'!#REF!</f>
        <v>#REF!</v>
      </c>
      <c r="B231" s="9" t="e">
        <f>'HC-Res'!#REF!</f>
        <v>#REF!</v>
      </c>
      <c r="C231" s="9" t="e">
        <f>'HC-Res'!#REF!</f>
        <v>#REF!</v>
      </c>
      <c r="D231" s="9" t="e">
        <f>'HC-Res'!#REF!</f>
        <v>#REF!</v>
      </c>
      <c r="E231" s="9" t="e">
        <f>'HC-Res'!#REF!</f>
        <v>#REF!</v>
      </c>
      <c r="F231" s="9" t="e">
        <f>'HC-Res'!#REF!</f>
        <v>#REF!</v>
      </c>
      <c r="G231" s="9" t="e">
        <f>'HC-Res'!#REF!</f>
        <v>#REF!</v>
      </c>
      <c r="H231" s="9" t="e">
        <f>'HC-Res'!#REF!</f>
        <v>#REF!</v>
      </c>
    </row>
    <row r="232" spans="1:8" ht="15">
      <c r="A232" s="5" t="e">
        <f>'HC-Res'!#REF!</f>
        <v>#REF!</v>
      </c>
      <c r="B232" s="9" t="e">
        <f>'HC-Res'!#REF!</f>
        <v>#REF!</v>
      </c>
      <c r="C232" s="9" t="e">
        <f>'HC-Res'!#REF!</f>
        <v>#REF!</v>
      </c>
      <c r="D232" s="9" t="e">
        <f>'HC-Res'!#REF!</f>
        <v>#REF!</v>
      </c>
      <c r="E232" s="9" t="e">
        <f>'HC-Res'!#REF!</f>
        <v>#REF!</v>
      </c>
      <c r="F232" s="9" t="e">
        <f>'HC-Res'!#REF!</f>
        <v>#REF!</v>
      </c>
      <c r="G232" s="9" t="e">
        <f>'HC-Res'!#REF!</f>
        <v>#REF!</v>
      </c>
      <c r="H232" s="9" t="e">
        <f>'HC-Res'!#REF!</f>
        <v>#REF!</v>
      </c>
    </row>
    <row r="233" spans="1:8" ht="15">
      <c r="A233" s="5" t="e">
        <f>'HC-Res'!#REF!</f>
        <v>#REF!</v>
      </c>
      <c r="B233" s="9" t="e">
        <f>'HC-Res'!#REF!</f>
        <v>#REF!</v>
      </c>
      <c r="C233" s="9" t="e">
        <f>'HC-Res'!#REF!</f>
        <v>#REF!</v>
      </c>
      <c r="D233" s="9" t="e">
        <f>'HC-Res'!#REF!</f>
        <v>#REF!</v>
      </c>
      <c r="E233" s="9" t="e">
        <f>'HC-Res'!#REF!</f>
        <v>#REF!</v>
      </c>
      <c r="F233" s="9" t="e">
        <f>'HC-Res'!#REF!</f>
        <v>#REF!</v>
      </c>
      <c r="G233" s="9" t="e">
        <f>'HC-Res'!#REF!</f>
        <v>#REF!</v>
      </c>
      <c r="H233" s="9" t="e">
        <f>'HC-Res'!#REF!</f>
        <v>#REF!</v>
      </c>
    </row>
    <row r="234" spans="1:8" ht="15">
      <c r="A234" s="5" t="e">
        <f>'HC-Res'!#REF!</f>
        <v>#REF!</v>
      </c>
      <c r="B234" s="9" t="e">
        <f>'HC-Res'!#REF!</f>
        <v>#REF!</v>
      </c>
      <c r="C234" s="9" t="e">
        <f>'HC-Res'!#REF!</f>
        <v>#REF!</v>
      </c>
      <c r="D234" s="9" t="e">
        <f>'HC-Res'!#REF!</f>
        <v>#REF!</v>
      </c>
      <c r="E234" s="9" t="e">
        <f>'HC-Res'!#REF!</f>
        <v>#REF!</v>
      </c>
      <c r="F234" s="9" t="e">
        <f>'HC-Res'!#REF!</f>
        <v>#REF!</v>
      </c>
      <c r="G234" s="9" t="e">
        <f>'HC-Res'!#REF!</f>
        <v>#REF!</v>
      </c>
      <c r="H234" s="9" t="e">
        <f>'HC-Res'!#REF!</f>
        <v>#REF!</v>
      </c>
    </row>
    <row r="235" spans="1:8" ht="15">
      <c r="A235" s="5" t="e">
        <f>'HC-Res'!#REF!</f>
        <v>#REF!</v>
      </c>
      <c r="B235" s="9" t="e">
        <f>'HC-Res'!#REF!</f>
        <v>#REF!</v>
      </c>
      <c r="C235" s="9" t="e">
        <f>'HC-Res'!#REF!</f>
        <v>#REF!</v>
      </c>
      <c r="D235" s="9" t="e">
        <f>'HC-Res'!#REF!</f>
        <v>#REF!</v>
      </c>
      <c r="E235" s="9" t="e">
        <f>'HC-Res'!#REF!</f>
        <v>#REF!</v>
      </c>
      <c r="F235" s="9" t="e">
        <f>'HC-Res'!#REF!</f>
        <v>#REF!</v>
      </c>
      <c r="G235" s="9" t="e">
        <f>'HC-Res'!#REF!</f>
        <v>#REF!</v>
      </c>
      <c r="H235" s="9" t="e">
        <f>'HC-Res'!#REF!</f>
        <v>#REF!</v>
      </c>
    </row>
    <row r="236" spans="1:8" ht="15">
      <c r="A236" s="5" t="e">
        <f>'HC-Res'!#REF!</f>
        <v>#REF!</v>
      </c>
      <c r="B236" s="9" t="e">
        <f>'HC-Res'!#REF!</f>
        <v>#REF!</v>
      </c>
      <c r="C236" s="9" t="e">
        <f>'HC-Res'!#REF!</f>
        <v>#REF!</v>
      </c>
      <c r="D236" s="9" t="e">
        <f>'HC-Res'!#REF!</f>
        <v>#REF!</v>
      </c>
      <c r="E236" s="9" t="e">
        <f>'HC-Res'!#REF!</f>
        <v>#REF!</v>
      </c>
      <c r="F236" s="9" t="e">
        <f>'HC-Res'!#REF!</f>
        <v>#REF!</v>
      </c>
      <c r="G236" s="9" t="e">
        <f>'HC-Res'!#REF!</f>
        <v>#REF!</v>
      </c>
      <c r="H236" s="9" t="e">
        <f>'HC-Res'!#REF!</f>
        <v>#REF!</v>
      </c>
    </row>
    <row r="237" spans="1:8" ht="15">
      <c r="A237" s="5" t="e">
        <f>'HC-Res'!#REF!</f>
        <v>#REF!</v>
      </c>
      <c r="B237" s="9" t="e">
        <f>'HC-Res'!#REF!</f>
        <v>#REF!</v>
      </c>
      <c r="C237" s="9" t="e">
        <f>'HC-Res'!#REF!</f>
        <v>#REF!</v>
      </c>
      <c r="D237" s="9" t="e">
        <f>'HC-Res'!#REF!</f>
        <v>#REF!</v>
      </c>
      <c r="E237" s="9" t="e">
        <f>'HC-Res'!#REF!</f>
        <v>#REF!</v>
      </c>
      <c r="F237" s="9" t="e">
        <f>'HC-Res'!#REF!</f>
        <v>#REF!</v>
      </c>
      <c r="G237" s="9" t="e">
        <f>'HC-Res'!#REF!</f>
        <v>#REF!</v>
      </c>
      <c r="H237" s="9" t="e">
        <f>'HC-Res'!#REF!</f>
        <v>#REF!</v>
      </c>
    </row>
    <row r="238" spans="1:8" ht="15">
      <c r="A238" s="5" t="e">
        <f>'HC-Res'!#REF!</f>
        <v>#REF!</v>
      </c>
      <c r="B238" s="9" t="e">
        <f>'HC-Res'!#REF!</f>
        <v>#REF!</v>
      </c>
      <c r="C238" s="9" t="e">
        <f>'HC-Res'!#REF!</f>
        <v>#REF!</v>
      </c>
      <c r="D238" s="9" t="e">
        <f>'HC-Res'!#REF!</f>
        <v>#REF!</v>
      </c>
      <c r="E238" s="9" t="e">
        <f>'HC-Res'!#REF!</f>
        <v>#REF!</v>
      </c>
      <c r="F238" s="9" t="e">
        <f>'HC-Res'!#REF!</f>
        <v>#REF!</v>
      </c>
      <c r="G238" s="9" t="e">
        <f>'HC-Res'!#REF!</f>
        <v>#REF!</v>
      </c>
      <c r="H238" s="9" t="e">
        <f>'HC-Res'!#REF!</f>
        <v>#REF!</v>
      </c>
    </row>
    <row r="239" spans="1:8" ht="15">
      <c r="A239" s="5" t="s">
        <v>113</v>
      </c>
      <c r="B239" s="9"/>
      <c r="C239" s="9"/>
      <c r="D239" s="9"/>
      <c r="E239" s="9"/>
      <c r="F239" s="9"/>
      <c r="G239" s="9"/>
      <c r="H239" s="9"/>
    </row>
    <row r="240" spans="1:8" ht="15">
      <c r="A240" s="13"/>
      <c r="B240" s="8"/>
      <c r="C240" s="8"/>
      <c r="D240" s="8"/>
      <c r="E240" s="8"/>
      <c r="F240" s="8"/>
      <c r="G240" s="8"/>
      <c r="H240" s="8"/>
    </row>
    <row r="241" spans="1:8" ht="15">
      <c r="A241" s="5" t="e">
        <f>'HD-Res'!#REF!</f>
        <v>#REF!</v>
      </c>
      <c r="B241" s="9" t="e">
        <f>'HD-Res'!#REF!</f>
        <v>#REF!</v>
      </c>
      <c r="C241" s="9" t="e">
        <f>'HD-Res'!#REF!</f>
        <v>#REF!</v>
      </c>
      <c r="D241" s="9" t="e">
        <f>'HD-Res'!#REF!</f>
        <v>#REF!</v>
      </c>
      <c r="E241" s="9" t="e">
        <f>'HD-Res'!#REF!</f>
        <v>#REF!</v>
      </c>
      <c r="F241" s="9" t="e">
        <f>'HD-Res'!#REF!</f>
        <v>#REF!</v>
      </c>
      <c r="G241" s="9" t="e">
        <f>'HD-Res'!#REF!</f>
        <v>#REF!</v>
      </c>
      <c r="H241" s="9" t="e">
        <f>'HD-Res'!#REF!</f>
        <v>#REF!</v>
      </c>
    </row>
    <row r="242" spans="1:8" ht="15">
      <c r="A242" s="5" t="e">
        <f>'HD-Res'!#REF!</f>
        <v>#REF!</v>
      </c>
      <c r="B242" s="9" t="e">
        <f>'HD-Res'!#REF!</f>
        <v>#REF!</v>
      </c>
      <c r="C242" s="9" t="e">
        <f>'HD-Res'!#REF!</f>
        <v>#REF!</v>
      </c>
      <c r="D242" s="9" t="e">
        <f>'HD-Res'!#REF!</f>
        <v>#REF!</v>
      </c>
      <c r="E242" s="9" t="e">
        <f>'HD-Res'!#REF!</f>
        <v>#REF!</v>
      </c>
      <c r="F242" s="9" t="e">
        <f>'HD-Res'!#REF!</f>
        <v>#REF!</v>
      </c>
      <c r="G242" s="9" t="e">
        <f>'HD-Res'!#REF!</f>
        <v>#REF!</v>
      </c>
      <c r="H242" s="9" t="e">
        <f>'HD-Res'!#REF!</f>
        <v>#REF!</v>
      </c>
    </row>
    <row r="243" spans="1:8" ht="15">
      <c r="A243" s="5" t="e">
        <f>'HD-Res'!#REF!</f>
        <v>#REF!</v>
      </c>
      <c r="B243" s="9" t="e">
        <f>'HD-Res'!#REF!</f>
        <v>#REF!</v>
      </c>
      <c r="C243" s="9" t="e">
        <f>'HD-Res'!#REF!</f>
        <v>#REF!</v>
      </c>
      <c r="D243" s="9" t="e">
        <f>'HD-Res'!#REF!</f>
        <v>#REF!</v>
      </c>
      <c r="E243" s="9" t="e">
        <f>'HD-Res'!#REF!</f>
        <v>#REF!</v>
      </c>
      <c r="F243" s="9" t="e">
        <f>'HD-Res'!#REF!</f>
        <v>#REF!</v>
      </c>
      <c r="G243" s="9" t="e">
        <f>'HD-Res'!#REF!</f>
        <v>#REF!</v>
      </c>
      <c r="H243" s="9" t="e">
        <f>'HD-Res'!#REF!</f>
        <v>#REF!</v>
      </c>
    </row>
    <row r="244" spans="1:8" ht="15">
      <c r="A244" s="5" t="e">
        <f>'HD-Res'!#REF!</f>
        <v>#REF!</v>
      </c>
      <c r="B244" s="9" t="e">
        <f>'HD-Res'!#REF!</f>
        <v>#REF!</v>
      </c>
      <c r="C244" s="9" t="e">
        <f>'HD-Res'!#REF!</f>
        <v>#REF!</v>
      </c>
      <c r="D244" s="9" t="e">
        <f>'HD-Res'!#REF!</f>
        <v>#REF!</v>
      </c>
      <c r="E244" s="9" t="e">
        <f>'HD-Res'!#REF!</f>
        <v>#REF!</v>
      </c>
      <c r="F244" s="9" t="e">
        <f>'HD-Res'!#REF!</f>
        <v>#REF!</v>
      </c>
      <c r="G244" s="9" t="e">
        <f>'HD-Res'!#REF!</f>
        <v>#REF!</v>
      </c>
      <c r="H244" s="9" t="e">
        <f>'HD-Res'!#REF!</f>
        <v>#REF!</v>
      </c>
    </row>
    <row r="245" spans="1:8" ht="15">
      <c r="A245" s="5" t="e">
        <f>'HD-Res'!#REF!</f>
        <v>#REF!</v>
      </c>
      <c r="B245" s="9" t="e">
        <f>'HD-Res'!#REF!</f>
        <v>#REF!</v>
      </c>
      <c r="C245" s="9" t="e">
        <f>'HD-Res'!#REF!</f>
        <v>#REF!</v>
      </c>
      <c r="D245" s="9" t="e">
        <f>'HD-Res'!#REF!</f>
        <v>#REF!</v>
      </c>
      <c r="E245" s="9" t="e">
        <f>'HD-Res'!#REF!</f>
        <v>#REF!</v>
      </c>
      <c r="F245" s="9" t="e">
        <f>'HD-Res'!#REF!</f>
        <v>#REF!</v>
      </c>
      <c r="G245" s="9" t="e">
        <f>'HD-Res'!#REF!</f>
        <v>#REF!</v>
      </c>
      <c r="H245" s="9" t="e">
        <f>'HD-Res'!#REF!</f>
        <v>#REF!</v>
      </c>
    </row>
    <row r="246" spans="1:8" ht="15">
      <c r="A246" s="5" t="e">
        <f>'HD-Res'!#REF!</f>
        <v>#REF!</v>
      </c>
      <c r="B246" s="9" t="e">
        <f>'HD-Res'!#REF!</f>
        <v>#REF!</v>
      </c>
      <c r="C246" s="9" t="e">
        <f>'HD-Res'!#REF!</f>
        <v>#REF!</v>
      </c>
      <c r="D246" s="9" t="e">
        <f>'HD-Res'!#REF!</f>
        <v>#REF!</v>
      </c>
      <c r="E246" s="9" t="e">
        <f>'HD-Res'!#REF!</f>
        <v>#REF!</v>
      </c>
      <c r="F246" s="9" t="e">
        <f>'HD-Res'!#REF!</f>
        <v>#REF!</v>
      </c>
      <c r="G246" s="9" t="e">
        <f>'HD-Res'!#REF!</f>
        <v>#REF!</v>
      </c>
      <c r="H246" s="9" t="e">
        <f>'HD-Res'!#REF!</f>
        <v>#REF!</v>
      </c>
    </row>
    <row r="247" spans="1:8" ht="15">
      <c r="A247" s="5" t="e">
        <f>'HD-Res'!#REF!</f>
        <v>#REF!</v>
      </c>
      <c r="B247" s="9" t="e">
        <f>'HD-Res'!#REF!</f>
        <v>#REF!</v>
      </c>
      <c r="C247" s="9" t="e">
        <f>'HD-Res'!#REF!</f>
        <v>#REF!</v>
      </c>
      <c r="D247" s="9" t="e">
        <f>'HD-Res'!#REF!</f>
        <v>#REF!</v>
      </c>
      <c r="E247" s="9" t="e">
        <f>'HD-Res'!#REF!</f>
        <v>#REF!</v>
      </c>
      <c r="F247" s="9" t="e">
        <f>'HD-Res'!#REF!</f>
        <v>#REF!</v>
      </c>
      <c r="G247" s="9" t="e">
        <f>'HD-Res'!#REF!</f>
        <v>#REF!</v>
      </c>
      <c r="H247" s="9" t="e">
        <f>'HD-Res'!#REF!</f>
        <v>#REF!</v>
      </c>
    </row>
    <row r="248" spans="1:8" ht="15">
      <c r="A248" s="5" t="e">
        <f>'HD-Res'!#REF!</f>
        <v>#REF!</v>
      </c>
      <c r="B248" s="9" t="e">
        <f>'HD-Res'!#REF!</f>
        <v>#REF!</v>
      </c>
      <c r="C248" s="9" t="e">
        <f>'HD-Res'!#REF!</f>
        <v>#REF!</v>
      </c>
      <c r="D248" s="9" t="e">
        <f>'HD-Res'!#REF!</f>
        <v>#REF!</v>
      </c>
      <c r="E248" s="9" t="e">
        <f>'HD-Res'!#REF!</f>
        <v>#REF!</v>
      </c>
      <c r="F248" s="9" t="e">
        <f>'HD-Res'!#REF!</f>
        <v>#REF!</v>
      </c>
      <c r="G248" s="9" t="e">
        <f>'HD-Res'!#REF!</f>
        <v>#REF!</v>
      </c>
      <c r="H248" s="9" t="e">
        <f>'HD-Res'!#REF!</f>
        <v>#REF!</v>
      </c>
    </row>
    <row r="249" spans="1:8" ht="15">
      <c r="A249" s="5" t="str">
        <f>'HD-Res'!A5</f>
        <v>HD-01</v>
      </c>
      <c r="B249" s="9" t="str">
        <f>'HD-Res'!B5</f>
        <v>Adam L. Knudsen</v>
      </c>
      <c r="C249" s="9" t="str">
        <f>'HD-Res'!C5</f>
        <v>-</v>
      </c>
      <c r="D249" s="9" t="str">
        <f>'HD-Res'!D5</f>
        <v>Amar Mahmoud</v>
      </c>
      <c r="E249" s="9" t="str">
        <f>'HD-Res'!E5</f>
        <v>11/7 11/6 12/10</v>
      </c>
      <c r="F249" s="9" t="str">
        <f>'HD-Res'!F5</f>
        <v>Adam L. Knudsen</v>
      </c>
      <c r="G249" s="9">
        <f>'HD-Res'!G5</f>
        <v>0</v>
      </c>
      <c r="H249" s="9" t="str">
        <f>'HD-Res'!H5</f>
        <v>Amar Mahmoud</v>
      </c>
    </row>
    <row r="250" spans="1:8" ht="15">
      <c r="A250" s="5" t="str">
        <f>'HD-Res'!A6</f>
        <v>HD-02</v>
      </c>
      <c r="B250" s="9" t="str">
        <f>'HD-Res'!B6</f>
        <v>Kenneth Petersen</v>
      </c>
      <c r="C250" s="9" t="str">
        <f>'HD-Res'!C6</f>
        <v>-</v>
      </c>
      <c r="D250" s="9" t="str">
        <f>'HD-Res'!D6</f>
        <v>Kasper Torpe</v>
      </c>
      <c r="E250" s="9" t="str">
        <f>'HD-Res'!E6</f>
        <v>9/11 5/11 7/11</v>
      </c>
      <c r="F250" s="9" t="str">
        <f>'HD-Res'!F6</f>
        <v>Kasper Torpe</v>
      </c>
      <c r="G250" s="9">
        <f>'HD-Res'!G6</f>
        <v>0</v>
      </c>
      <c r="H250" s="9" t="str">
        <f>'HD-Res'!H6</f>
        <v>Kenneth Petersen</v>
      </c>
    </row>
    <row r="251" spans="1:8" ht="15">
      <c r="A251" s="5" t="str">
        <f>'HD-Res'!A7</f>
        <v>HD-03</v>
      </c>
      <c r="B251" s="9" t="str">
        <f>'HD-Res'!B7</f>
        <v>Flemming Petersen</v>
      </c>
      <c r="C251" s="9" t="str">
        <f>'HD-Res'!C7</f>
        <v>-</v>
      </c>
      <c r="D251" s="9" t="str">
        <f>'HD-Res'!D7</f>
        <v>Rasmus V. Carlsen</v>
      </c>
      <c r="E251" s="9" t="str">
        <f>'HD-Res'!E7</f>
        <v>11/9 5/11 10/12 5/11</v>
      </c>
      <c r="F251" s="9" t="str">
        <f>'HD-Res'!F7</f>
        <v>Rasmus V. Carlsen</v>
      </c>
      <c r="G251" s="9">
        <f>'HD-Res'!G7</f>
        <v>0</v>
      </c>
      <c r="H251" s="9" t="str">
        <f>'HD-Res'!H7</f>
        <v>Flemming Petersen</v>
      </c>
    </row>
    <row r="252" spans="1:8" ht="15">
      <c r="A252" s="5" t="str">
        <f>'HD-Res'!A8</f>
        <v>HD-04</v>
      </c>
      <c r="B252" s="9" t="str">
        <f>'HD-Res'!B8</f>
        <v>Jens Løppenthien</v>
      </c>
      <c r="C252" s="9" t="str">
        <f>'HD-Res'!C8</f>
        <v>-</v>
      </c>
      <c r="D252" s="9" t="str">
        <f>'HD-Res'!D8</f>
        <v>Anders C Nielsen</v>
      </c>
      <c r="E252" s="9" t="str">
        <f>'HD-Res'!E8</f>
        <v>11/8 6/11 3/11 11/6 4/11</v>
      </c>
      <c r="F252" s="9" t="str">
        <f>'HD-Res'!F8</f>
        <v>Anders C Nielsen</v>
      </c>
      <c r="G252" s="9">
        <f>'HD-Res'!G8</f>
        <v>0</v>
      </c>
      <c r="H252" s="9" t="str">
        <f>'HD-Res'!H8</f>
        <v>Jens Løppenthien</v>
      </c>
    </row>
    <row r="253" spans="1:8" ht="15">
      <c r="A253" s="5" t="str">
        <f>'HD-Res'!A9</f>
        <v>HD-05</v>
      </c>
      <c r="B253" s="9" t="str">
        <f>'HD-Res'!B9</f>
        <v>Adam L. Knudsen</v>
      </c>
      <c r="C253" s="9" t="str">
        <f>'HD-Res'!C9</f>
        <v>-</v>
      </c>
      <c r="D253" s="9" t="str">
        <f>'HD-Res'!D9</f>
        <v>Kasper Torpe</v>
      </c>
      <c r="E253" s="9" t="str">
        <f>'HD-Res'!E9</f>
        <v>11/6 11/6 11/5</v>
      </c>
      <c r="F253" s="9" t="str">
        <f>'HD-Res'!F9</f>
        <v>Adam L. Knudsen</v>
      </c>
      <c r="G253" s="9">
        <f>'HD-Res'!G9</f>
        <v>0</v>
      </c>
      <c r="H253" s="9" t="str">
        <f>'HD-Res'!H9</f>
        <v>Kasper Torpe</v>
      </c>
    </row>
    <row r="254" spans="1:8" ht="15">
      <c r="A254" s="5" t="str">
        <f>'HD-Res'!A10</f>
        <v>HD-06</v>
      </c>
      <c r="B254" s="9" t="str">
        <f>'HD-Res'!B10</f>
        <v>Rasmus V. Carlsen</v>
      </c>
      <c r="C254" s="9" t="str">
        <f>'HD-Res'!C10</f>
        <v>-</v>
      </c>
      <c r="D254" s="9" t="str">
        <f>'HD-Res'!D10</f>
        <v>Anders C Nielsen</v>
      </c>
      <c r="E254" s="9" t="str">
        <f>'HD-Res'!E10</f>
        <v>12/10 11/7 11/4</v>
      </c>
      <c r="F254" s="9" t="str">
        <f>'HD-Res'!F10</f>
        <v>Rasmus V. Carlsen</v>
      </c>
      <c r="G254" s="9">
        <f>'HD-Res'!G10</f>
        <v>0</v>
      </c>
      <c r="H254" s="9" t="str">
        <f>'HD-Res'!H10</f>
        <v>Anders C Nielsen</v>
      </c>
    </row>
    <row r="255" spans="1:8" ht="15">
      <c r="A255" s="5" t="str">
        <f>'HD-Res'!A11</f>
        <v>HD-07</v>
      </c>
      <c r="B255" s="9" t="str">
        <f>'HD-Res'!B11</f>
        <v>Adam L. Knudsen</v>
      </c>
      <c r="C255" s="9" t="str">
        <f>'HD-Res'!C11</f>
        <v>-</v>
      </c>
      <c r="D255" s="9" t="str">
        <f>'HD-Res'!D11</f>
        <v>Rasmus V. Carlsen</v>
      </c>
      <c r="E255" s="9" t="str">
        <f>'HD-Res'!E11</f>
        <v>7/11 6/11 11/6 11/6 8/11</v>
      </c>
      <c r="F255" s="9" t="str">
        <f>'HD-Res'!F11</f>
        <v>Rasmus V. Carlsen</v>
      </c>
      <c r="G255" s="9">
        <f>'HD-Res'!G11</f>
        <v>0</v>
      </c>
      <c r="H255" s="9" t="str">
        <f>'HD-Res'!H11</f>
        <v>Adam L. Knudsen</v>
      </c>
    </row>
    <row r="256" spans="1:8" ht="15">
      <c r="A256" s="5" t="str">
        <f>'HD-Res'!A12</f>
        <v>HD-08</v>
      </c>
      <c r="B256" s="9" t="str">
        <f>'HD-Res'!B12</f>
        <v>Kasper Torpe</v>
      </c>
      <c r="C256" s="9" t="str">
        <f>'HD-Res'!C12</f>
        <v>-</v>
      </c>
      <c r="D256" s="9" t="str">
        <f>'HD-Res'!D12</f>
        <v>Anders C Nielsen</v>
      </c>
      <c r="E256" s="9" t="str">
        <f>'HD-Res'!E12</f>
        <v>11/7 11/9 11/9</v>
      </c>
      <c r="F256" s="9" t="str">
        <f>'HD-Res'!F12</f>
        <v>Kasper Torpe</v>
      </c>
      <c r="G256" s="9">
        <f>'HD-Res'!G12</f>
        <v>0</v>
      </c>
      <c r="H256" s="9" t="str">
        <f>'HD-Res'!H12</f>
        <v>Anders C Nielsen</v>
      </c>
    </row>
    <row r="257" spans="1:8" ht="15">
      <c r="A257" s="5" t="str">
        <f>'HD-Res'!A13</f>
        <v>HD-09</v>
      </c>
      <c r="B257" s="9" t="str">
        <f>'HD-Res'!B13</f>
        <v>Amar Mahmoud</v>
      </c>
      <c r="C257" s="9" t="str">
        <f>'HD-Res'!C13</f>
        <v>-</v>
      </c>
      <c r="D257" s="9" t="str">
        <f>'HD-Res'!D13</f>
        <v>Kenneth Petersen</v>
      </c>
      <c r="E257" s="9" t="str">
        <f>'HD-Res'!E13</f>
        <v>6/11 11/5 9/11 11/3 11/5</v>
      </c>
      <c r="F257" s="9" t="str">
        <f>'HD-Res'!F13</f>
        <v>Amar Mahmoud</v>
      </c>
      <c r="G257" s="9">
        <f>'HD-Res'!G13</f>
        <v>0</v>
      </c>
      <c r="H257" s="9" t="str">
        <f>'HD-Res'!H13</f>
        <v>Kenneth Petersen</v>
      </c>
    </row>
    <row r="258" spans="1:8" ht="15">
      <c r="A258" s="5" t="str">
        <f>'HD-Res'!A14</f>
        <v>HD-10</v>
      </c>
      <c r="B258" s="9" t="str">
        <f>'HD-Res'!B14</f>
        <v>Flemming Petersen</v>
      </c>
      <c r="C258" s="9" t="str">
        <f>'HD-Res'!C14</f>
        <v>-</v>
      </c>
      <c r="D258" s="9" t="str">
        <f>'HD-Res'!D14</f>
        <v>Jens Løppenthien</v>
      </c>
      <c r="E258" s="9" t="str">
        <f>'HD-Res'!E14</f>
        <v>7/11 12/10 11/8 1/11 6/11</v>
      </c>
      <c r="F258" s="9" t="str">
        <f>'HD-Res'!F14</f>
        <v>Jens Løppenthien</v>
      </c>
      <c r="G258" s="9">
        <f>'HD-Res'!G14</f>
        <v>0</v>
      </c>
      <c r="H258" s="9" t="str">
        <f>'HD-Res'!H14</f>
        <v>Flemming Petersen</v>
      </c>
    </row>
    <row r="259" spans="1:8" ht="15">
      <c r="A259" s="5" t="str">
        <f>'HD-Res'!A15</f>
        <v>HD-11</v>
      </c>
      <c r="B259" s="9" t="str">
        <f>'HD-Res'!B15</f>
        <v>Amar Mahmoud</v>
      </c>
      <c r="C259" s="9" t="str">
        <f>'HD-Res'!C15</f>
        <v>-</v>
      </c>
      <c r="D259" s="9" t="str">
        <f>'HD-Res'!D15</f>
        <v>Jens Løppenthien</v>
      </c>
      <c r="E259" s="9" t="str">
        <f>'HD-Res'!E15</f>
        <v>11/9 11/9 3/11 12/10</v>
      </c>
      <c r="F259" s="9" t="str">
        <f>'HD-Res'!F15</f>
        <v>Amar Mahmoud</v>
      </c>
      <c r="G259" s="9">
        <f>'HD-Res'!G15</f>
        <v>0</v>
      </c>
      <c r="H259" s="9" t="str">
        <f>'HD-Res'!H15</f>
        <v>Jens Løppenthien</v>
      </c>
    </row>
    <row r="260" spans="1:8" ht="15">
      <c r="A260" s="5" t="str">
        <f>'HD-Res'!A16</f>
        <v>HD-12</v>
      </c>
      <c r="B260" s="9" t="str">
        <f>'HD-Res'!B16</f>
        <v>Kenneth Petersen</v>
      </c>
      <c r="C260" s="9" t="str">
        <f>'HD-Res'!C16</f>
        <v>-</v>
      </c>
      <c r="D260" s="9" t="str">
        <f>'HD-Res'!D16</f>
        <v>Flemming Petersen</v>
      </c>
      <c r="E260" s="9" t="str">
        <f>'HD-Res'!E16</f>
        <v>0/11 0/11 0/11</v>
      </c>
      <c r="F260" s="9" t="str">
        <f>'HD-Res'!F16</f>
        <v>Flemming Petersen</v>
      </c>
      <c r="G260" s="9">
        <f>'HD-Res'!G16</f>
        <v>0</v>
      </c>
      <c r="H260" s="9" t="str">
        <f>'HD-Res'!H16</f>
        <v>Kenneth Petersen</v>
      </c>
    </row>
    <row r="261" spans="1:8" ht="15">
      <c r="A261" s="5" t="e">
        <f>'HD-Res'!#REF!</f>
        <v>#REF!</v>
      </c>
      <c r="B261" s="9" t="e">
        <f>'HD-Res'!#REF!</f>
        <v>#REF!</v>
      </c>
      <c r="C261" s="9" t="e">
        <f>'HD-Res'!#REF!</f>
        <v>#REF!</v>
      </c>
      <c r="D261" s="9" t="e">
        <f>'HD-Res'!#REF!</f>
        <v>#REF!</v>
      </c>
      <c r="E261" s="9" t="e">
        <f>'HD-Res'!#REF!</f>
        <v>#REF!</v>
      </c>
      <c r="F261" s="9" t="e">
        <f>'HD-Res'!#REF!</f>
        <v>#REF!</v>
      </c>
      <c r="G261" s="9" t="e">
        <f>'HD-Res'!#REF!</f>
        <v>#REF!</v>
      </c>
      <c r="H261" s="9" t="e">
        <f>'HD-Res'!#REF!</f>
        <v>#REF!</v>
      </c>
    </row>
    <row r="262" spans="1:8" ht="15">
      <c r="A262" s="5" t="e">
        <f>'HD-Res'!#REF!</f>
        <v>#REF!</v>
      </c>
      <c r="B262" s="9" t="e">
        <f>'HD-Res'!#REF!</f>
        <v>#REF!</v>
      </c>
      <c r="C262" s="9" t="e">
        <f>'HD-Res'!#REF!</f>
        <v>#REF!</v>
      </c>
      <c r="D262" s="9" t="e">
        <f>'HD-Res'!#REF!</f>
        <v>#REF!</v>
      </c>
      <c r="E262" s="9" t="e">
        <f>'HD-Res'!#REF!</f>
        <v>#REF!</v>
      </c>
      <c r="F262" s="9" t="e">
        <f>'HD-Res'!#REF!</f>
        <v>#REF!</v>
      </c>
      <c r="G262" s="9" t="e">
        <f>'HD-Res'!#REF!</f>
        <v>#REF!</v>
      </c>
      <c r="H262" s="9" t="e">
        <f>'HD-Res'!#REF!</f>
        <v>#REF!</v>
      </c>
    </row>
    <row r="263" spans="1:8" ht="15">
      <c r="A263" s="5" t="e">
        <f>'HD-Res'!#REF!</f>
        <v>#REF!</v>
      </c>
      <c r="B263" s="9" t="e">
        <f>'HD-Res'!#REF!</f>
        <v>#REF!</v>
      </c>
      <c r="C263" s="9" t="e">
        <f>'HD-Res'!#REF!</f>
        <v>#REF!</v>
      </c>
      <c r="D263" s="9" t="e">
        <f>'HD-Res'!#REF!</f>
        <v>#REF!</v>
      </c>
      <c r="E263" s="9" t="e">
        <f>'HD-Res'!#REF!</f>
        <v>#REF!</v>
      </c>
      <c r="F263" s="9" t="e">
        <f>'HD-Res'!#REF!</f>
        <v>#REF!</v>
      </c>
      <c r="G263" s="9" t="e">
        <f>'HD-Res'!#REF!</f>
        <v>#REF!</v>
      </c>
      <c r="H263" s="9" t="e">
        <f>'HD-Res'!#REF!</f>
        <v>#REF!</v>
      </c>
    </row>
    <row r="264" spans="1:8" ht="15">
      <c r="A264" s="5" t="e">
        <f>'HD-Res'!#REF!</f>
        <v>#REF!</v>
      </c>
      <c r="B264" s="9" t="e">
        <f>'HD-Res'!#REF!</f>
        <v>#REF!</v>
      </c>
      <c r="C264" s="9" t="e">
        <f>'HD-Res'!#REF!</f>
        <v>#REF!</v>
      </c>
      <c r="D264" s="9" t="e">
        <f>'HD-Res'!#REF!</f>
        <v>#REF!</v>
      </c>
      <c r="E264" s="9" t="e">
        <f>'HD-Res'!#REF!</f>
        <v>#REF!</v>
      </c>
      <c r="F264" s="9" t="e">
        <f>'HD-Res'!#REF!</f>
        <v>#REF!</v>
      </c>
      <c r="G264" s="9" t="e">
        <f>'HD-Res'!#REF!</f>
        <v>#REF!</v>
      </c>
      <c r="H264" s="9" t="e">
        <f>'HD-Res'!#REF!</f>
        <v>#REF!</v>
      </c>
    </row>
    <row r="265" spans="1:8" ht="15">
      <c r="A265" s="5" t="e">
        <f>'HD-Res'!#REF!</f>
        <v>#REF!</v>
      </c>
      <c r="B265" s="9" t="e">
        <f>'HD-Res'!#REF!</f>
        <v>#REF!</v>
      </c>
      <c r="C265" s="9" t="e">
        <f>'HD-Res'!#REF!</f>
        <v>#REF!</v>
      </c>
      <c r="D265" s="9" t="e">
        <f>'HD-Res'!#REF!</f>
        <v>#REF!</v>
      </c>
      <c r="E265" s="9" t="e">
        <f>'HD-Res'!#REF!</f>
        <v>#REF!</v>
      </c>
      <c r="F265" s="9" t="e">
        <f>'HD-Res'!#REF!</f>
        <v>#REF!</v>
      </c>
      <c r="G265" s="9" t="e">
        <f>'HD-Res'!#REF!</f>
        <v>#REF!</v>
      </c>
      <c r="H265" s="9" t="e">
        <f>'HD-Res'!#REF!</f>
        <v>#REF!</v>
      </c>
    </row>
    <row r="266" spans="1:8" ht="15">
      <c r="A266" s="5" t="e">
        <f>'HD-Res'!#REF!</f>
        <v>#REF!</v>
      </c>
      <c r="B266" s="9" t="e">
        <f>'HD-Res'!#REF!</f>
        <v>#REF!</v>
      </c>
      <c r="C266" s="9" t="e">
        <f>'HD-Res'!#REF!</f>
        <v>#REF!</v>
      </c>
      <c r="D266" s="9" t="e">
        <f>'HD-Res'!#REF!</f>
        <v>#REF!</v>
      </c>
      <c r="E266" s="9" t="e">
        <f>'HD-Res'!#REF!</f>
        <v>#REF!</v>
      </c>
      <c r="F266" s="9" t="e">
        <f>'HD-Res'!#REF!</f>
        <v>#REF!</v>
      </c>
      <c r="G266" s="9" t="e">
        <f>'HD-Res'!#REF!</f>
        <v>#REF!</v>
      </c>
      <c r="H266" s="9" t="e">
        <f>'HD-Res'!#REF!</f>
        <v>#REF!</v>
      </c>
    </row>
    <row r="267" spans="1:8" ht="15">
      <c r="A267" s="5" t="e">
        <f>'HD-Res'!#REF!</f>
        <v>#REF!</v>
      </c>
      <c r="B267" s="9" t="e">
        <f>'HD-Res'!#REF!</f>
        <v>#REF!</v>
      </c>
      <c r="C267" s="9" t="e">
        <f>'HD-Res'!#REF!</f>
        <v>#REF!</v>
      </c>
      <c r="D267" s="9" t="e">
        <f>'HD-Res'!#REF!</f>
        <v>#REF!</v>
      </c>
      <c r="E267" s="9" t="e">
        <f>'HD-Res'!#REF!</f>
        <v>#REF!</v>
      </c>
      <c r="F267" s="9" t="e">
        <f>'HD-Res'!#REF!</f>
        <v>#REF!</v>
      </c>
      <c r="G267" s="9" t="e">
        <f>'HD-Res'!#REF!</f>
        <v>#REF!</v>
      </c>
      <c r="H267" s="9" t="e">
        <f>'HD-Res'!#REF!</f>
        <v>#REF!</v>
      </c>
    </row>
    <row r="268" spans="1:8" ht="15">
      <c r="A268" s="5" t="e">
        <f>'HD-Res'!#REF!</f>
        <v>#REF!</v>
      </c>
      <c r="B268" s="9" t="e">
        <f>'HD-Res'!#REF!</f>
        <v>#REF!</v>
      </c>
      <c r="C268" s="9" t="e">
        <f>'HD-Res'!#REF!</f>
        <v>#REF!</v>
      </c>
      <c r="D268" s="9" t="e">
        <f>'HD-Res'!#REF!</f>
        <v>#REF!</v>
      </c>
      <c r="E268" s="9" t="e">
        <f>'HD-Res'!#REF!</f>
        <v>#REF!</v>
      </c>
      <c r="F268" s="9" t="e">
        <f>'HD-Res'!#REF!</f>
        <v>#REF!</v>
      </c>
      <c r="G268" s="9" t="e">
        <f>'HD-Res'!#REF!</f>
        <v>#REF!</v>
      </c>
      <c r="H268" s="9" t="e">
        <f>'HD-Res'!#REF!</f>
        <v>#REF!</v>
      </c>
    </row>
    <row r="269" spans="1:8" ht="15">
      <c r="A269" s="5" t="e">
        <f>'HD-Res'!#REF!</f>
        <v>#REF!</v>
      </c>
      <c r="B269" s="9" t="e">
        <f>'HD-Res'!#REF!</f>
        <v>#REF!</v>
      </c>
      <c r="C269" s="9" t="e">
        <f>'HD-Res'!#REF!</f>
        <v>#REF!</v>
      </c>
      <c r="D269" s="9" t="e">
        <f>'HD-Res'!#REF!</f>
        <v>#REF!</v>
      </c>
      <c r="E269" s="9" t="e">
        <f>'HD-Res'!#REF!</f>
        <v>#REF!</v>
      </c>
      <c r="F269" s="9" t="e">
        <f>'HD-Res'!#REF!</f>
        <v>#REF!</v>
      </c>
      <c r="G269" s="9" t="e">
        <f>'HD-Res'!#REF!</f>
        <v>#REF!</v>
      </c>
      <c r="H269" s="9" t="e">
        <f>'HD-Res'!#REF!</f>
        <v>#REF!</v>
      </c>
    </row>
    <row r="270" spans="1:8" ht="15">
      <c r="A270" s="5" t="e">
        <f>'HD-Res'!#REF!</f>
        <v>#REF!</v>
      </c>
      <c r="B270" s="9" t="e">
        <f>'HD-Res'!#REF!</f>
        <v>#REF!</v>
      </c>
      <c r="C270" s="9" t="e">
        <f>'HD-Res'!#REF!</f>
        <v>#REF!</v>
      </c>
      <c r="D270" s="9" t="e">
        <f>'HD-Res'!#REF!</f>
        <v>#REF!</v>
      </c>
      <c r="E270" s="9" t="e">
        <f>'HD-Res'!#REF!</f>
        <v>#REF!</v>
      </c>
      <c r="F270" s="9" t="e">
        <f>'HD-Res'!#REF!</f>
        <v>#REF!</v>
      </c>
      <c r="G270" s="9" t="e">
        <f>'HD-Res'!#REF!</f>
        <v>#REF!</v>
      </c>
      <c r="H270" s="9" t="e">
        <f>'HD-Res'!#REF!</f>
        <v>#REF!</v>
      </c>
    </row>
    <row r="271" spans="1:8" ht="15">
      <c r="A271" s="5" t="e">
        <f>'HD-Res'!#REF!</f>
        <v>#REF!</v>
      </c>
      <c r="B271" s="9" t="e">
        <f>'HD-Res'!#REF!</f>
        <v>#REF!</v>
      </c>
      <c r="C271" s="9" t="e">
        <f>'HD-Res'!#REF!</f>
        <v>#REF!</v>
      </c>
      <c r="D271" s="9" t="e">
        <f>'HD-Res'!#REF!</f>
        <v>#REF!</v>
      </c>
      <c r="E271" s="9" t="e">
        <f>'HD-Res'!#REF!</f>
        <v>#REF!</v>
      </c>
      <c r="F271" s="9" t="e">
        <f>'HD-Res'!#REF!</f>
        <v>#REF!</v>
      </c>
      <c r="G271" s="9" t="e">
        <f>'HD-Res'!#REF!</f>
        <v>#REF!</v>
      </c>
      <c r="H271" s="9" t="e">
        <f>'HD-Res'!#REF!</f>
        <v>#REF!</v>
      </c>
    </row>
    <row r="272" spans="1:8" ht="15">
      <c r="A272" s="5" t="e">
        <f>'HD-Res'!#REF!</f>
        <v>#REF!</v>
      </c>
      <c r="B272" s="9" t="e">
        <f>'HD-Res'!#REF!</f>
        <v>#REF!</v>
      </c>
      <c r="C272" s="9" t="e">
        <f>'HD-Res'!#REF!</f>
        <v>#REF!</v>
      </c>
      <c r="D272" s="9" t="e">
        <f>'HD-Res'!#REF!</f>
        <v>#REF!</v>
      </c>
      <c r="E272" s="9" t="e">
        <f>'HD-Res'!#REF!</f>
        <v>#REF!</v>
      </c>
      <c r="F272" s="9" t="e">
        <f>'HD-Res'!#REF!</f>
        <v>#REF!</v>
      </c>
      <c r="G272" s="9" t="e">
        <f>'HD-Res'!#REF!</f>
        <v>#REF!</v>
      </c>
      <c r="H272" s="9" t="e">
        <f>'HD-Res'!#REF!</f>
        <v>#REF!</v>
      </c>
    </row>
    <row r="273" spans="1:8" ht="15">
      <c r="A273" s="5" t="s">
        <v>114</v>
      </c>
      <c r="B273" s="9"/>
      <c r="C273" s="9"/>
      <c r="D273" s="9"/>
      <c r="E273" s="9"/>
      <c r="F273" s="9"/>
      <c r="G273" s="9"/>
      <c r="H273" s="9"/>
    </row>
    <row r="274" spans="1:8" ht="15">
      <c r="A274" s="13"/>
      <c r="B274" s="8"/>
      <c r="C274" s="8"/>
      <c r="D274" s="8"/>
      <c r="E274" s="8"/>
      <c r="F274" s="8"/>
      <c r="G274" s="8"/>
      <c r="H274" s="8"/>
    </row>
    <row r="275" spans="1:8" ht="15">
      <c r="A275" s="5" t="e">
        <f>'HE-Res'!#REF!</f>
        <v>#REF!</v>
      </c>
      <c r="B275" s="9" t="e">
        <f>'HE-Res'!#REF!</f>
        <v>#REF!</v>
      </c>
      <c r="C275" s="9" t="e">
        <f>'HE-Res'!#REF!</f>
        <v>#REF!</v>
      </c>
      <c r="D275" s="9" t="e">
        <f>'HE-Res'!#REF!</f>
        <v>#REF!</v>
      </c>
      <c r="E275" s="9" t="e">
        <f>'HE-Res'!#REF!</f>
        <v>#REF!</v>
      </c>
      <c r="F275" s="9" t="e">
        <f>'HE-Res'!#REF!</f>
        <v>#REF!</v>
      </c>
      <c r="G275" s="9" t="e">
        <f>'HE-Res'!#REF!</f>
        <v>#REF!</v>
      </c>
      <c r="H275" s="9" t="e">
        <f>'HE-Res'!#REF!</f>
        <v>#REF!</v>
      </c>
    </row>
    <row r="276" spans="1:8" ht="15">
      <c r="A276" s="5" t="e">
        <f>'HE-Res'!#REF!</f>
        <v>#REF!</v>
      </c>
      <c r="B276" s="9" t="e">
        <f>'HE-Res'!#REF!</f>
        <v>#REF!</v>
      </c>
      <c r="C276" s="9" t="e">
        <f>'HE-Res'!#REF!</f>
        <v>#REF!</v>
      </c>
      <c r="D276" s="9" t="e">
        <f>'HE-Res'!#REF!</f>
        <v>#REF!</v>
      </c>
      <c r="E276" s="9" t="e">
        <f>'HE-Res'!#REF!</f>
        <v>#REF!</v>
      </c>
      <c r="F276" s="9" t="e">
        <f>'HE-Res'!#REF!</f>
        <v>#REF!</v>
      </c>
      <c r="G276" s="9" t="e">
        <f>'HE-Res'!#REF!</f>
        <v>#REF!</v>
      </c>
      <c r="H276" s="9" t="e">
        <f>'HE-Res'!#REF!</f>
        <v>#REF!</v>
      </c>
    </row>
    <row r="277" spans="1:8" ht="15">
      <c r="A277" s="5" t="e">
        <f>'HE-Res'!#REF!</f>
        <v>#REF!</v>
      </c>
      <c r="B277" s="9" t="e">
        <f>'HE-Res'!#REF!</f>
        <v>#REF!</v>
      </c>
      <c r="C277" s="9" t="e">
        <f>'HE-Res'!#REF!</f>
        <v>#REF!</v>
      </c>
      <c r="D277" s="9" t="e">
        <f>'HE-Res'!#REF!</f>
        <v>#REF!</v>
      </c>
      <c r="E277" s="9" t="e">
        <f>'HE-Res'!#REF!</f>
        <v>#REF!</v>
      </c>
      <c r="F277" s="9" t="e">
        <f>'HE-Res'!#REF!</f>
        <v>#REF!</v>
      </c>
      <c r="G277" s="9" t="e">
        <f>'HE-Res'!#REF!</f>
        <v>#REF!</v>
      </c>
      <c r="H277" s="9" t="e">
        <f>'HE-Res'!#REF!</f>
        <v>#REF!</v>
      </c>
    </row>
    <row r="278" spans="1:8" ht="15">
      <c r="A278" s="5" t="e">
        <f>'HE-Res'!#REF!</f>
        <v>#REF!</v>
      </c>
      <c r="B278" s="9" t="e">
        <f>'HE-Res'!#REF!</f>
        <v>#REF!</v>
      </c>
      <c r="C278" s="9" t="e">
        <f>'HE-Res'!#REF!</f>
        <v>#REF!</v>
      </c>
      <c r="D278" s="9" t="e">
        <f>'HE-Res'!#REF!</f>
        <v>#REF!</v>
      </c>
      <c r="E278" s="9" t="e">
        <f>'HE-Res'!#REF!</f>
        <v>#REF!</v>
      </c>
      <c r="F278" s="9" t="e">
        <f>'HE-Res'!#REF!</f>
        <v>#REF!</v>
      </c>
      <c r="G278" s="9" t="e">
        <f>'HE-Res'!#REF!</f>
        <v>#REF!</v>
      </c>
      <c r="H278" s="9" t="e">
        <f>'HE-Res'!#REF!</f>
        <v>#REF!</v>
      </c>
    </row>
    <row r="279" spans="1:8" ht="15">
      <c r="A279" s="5" t="e">
        <f>'HE-Res'!#REF!</f>
        <v>#REF!</v>
      </c>
      <c r="B279" s="9" t="e">
        <f>'HE-Res'!#REF!</f>
        <v>#REF!</v>
      </c>
      <c r="C279" s="9" t="e">
        <f>'HE-Res'!#REF!</f>
        <v>#REF!</v>
      </c>
      <c r="D279" s="9" t="e">
        <f>'HE-Res'!#REF!</f>
        <v>#REF!</v>
      </c>
      <c r="E279" s="9" t="e">
        <f>'HE-Res'!#REF!</f>
        <v>#REF!</v>
      </c>
      <c r="F279" s="9" t="e">
        <f>'HE-Res'!#REF!</f>
        <v>#REF!</v>
      </c>
      <c r="G279" s="9" t="e">
        <f>'HE-Res'!#REF!</f>
        <v>#REF!</v>
      </c>
      <c r="H279" s="9" t="e">
        <f>'HE-Res'!#REF!</f>
        <v>#REF!</v>
      </c>
    </row>
    <row r="280" spans="1:8" ht="15">
      <c r="A280" s="5" t="e">
        <f>'HE-Res'!#REF!</f>
        <v>#REF!</v>
      </c>
      <c r="B280" s="9" t="e">
        <f>'HE-Res'!#REF!</f>
        <v>#REF!</v>
      </c>
      <c r="C280" s="9" t="e">
        <f>'HE-Res'!#REF!</f>
        <v>#REF!</v>
      </c>
      <c r="D280" s="9" t="e">
        <f>'HE-Res'!#REF!</f>
        <v>#REF!</v>
      </c>
      <c r="E280" s="9" t="e">
        <f>'HE-Res'!#REF!</f>
        <v>#REF!</v>
      </c>
      <c r="F280" s="9" t="e">
        <f>'HE-Res'!#REF!</f>
        <v>#REF!</v>
      </c>
      <c r="G280" s="9" t="e">
        <f>'HE-Res'!#REF!</f>
        <v>#REF!</v>
      </c>
      <c r="H280" s="9" t="e">
        <f>'HE-Res'!#REF!</f>
        <v>#REF!</v>
      </c>
    </row>
    <row r="281" spans="1:8" ht="15">
      <c r="A281" s="5" t="e">
        <f>'HE-Res'!#REF!</f>
        <v>#REF!</v>
      </c>
      <c r="B281" s="9" t="e">
        <f>'HE-Res'!#REF!</f>
        <v>#REF!</v>
      </c>
      <c r="C281" s="9" t="e">
        <f>'HE-Res'!#REF!</f>
        <v>#REF!</v>
      </c>
      <c r="D281" s="9" t="e">
        <f>'HE-Res'!#REF!</f>
        <v>#REF!</v>
      </c>
      <c r="E281" s="9" t="e">
        <f>'HE-Res'!#REF!</f>
        <v>#REF!</v>
      </c>
      <c r="F281" s="9" t="e">
        <f>'HE-Res'!#REF!</f>
        <v>#REF!</v>
      </c>
      <c r="G281" s="9" t="e">
        <f>'HE-Res'!#REF!</f>
        <v>#REF!</v>
      </c>
      <c r="H281" s="9" t="e">
        <f>'HE-Res'!#REF!</f>
        <v>#REF!</v>
      </c>
    </row>
    <row r="282" spans="1:8" ht="15">
      <c r="A282" s="5" t="e">
        <f>'HE-Res'!#REF!</f>
        <v>#REF!</v>
      </c>
      <c r="B282" s="9" t="e">
        <f>'HE-Res'!#REF!</f>
        <v>#REF!</v>
      </c>
      <c r="C282" s="9" t="e">
        <f>'HE-Res'!#REF!</f>
        <v>#REF!</v>
      </c>
      <c r="D282" s="9" t="e">
        <f>'HE-Res'!#REF!</f>
        <v>#REF!</v>
      </c>
      <c r="E282" s="9" t="e">
        <f>'HE-Res'!#REF!</f>
        <v>#REF!</v>
      </c>
      <c r="F282" s="9" t="e">
        <f>'HE-Res'!#REF!</f>
        <v>#REF!</v>
      </c>
      <c r="G282" s="9" t="e">
        <f>'HE-Res'!#REF!</f>
        <v>#REF!</v>
      </c>
      <c r="H282" s="9" t="e">
        <f>'HE-Res'!#REF!</f>
        <v>#REF!</v>
      </c>
    </row>
    <row r="283" spans="1:8" ht="15">
      <c r="A283" s="5" t="str">
        <f>'HE-Res'!A5</f>
        <v>HE-01</v>
      </c>
      <c r="B283" s="9" t="str">
        <f>'HE-Res'!B5</f>
        <v>Poul Crone</v>
      </c>
      <c r="C283" s="9" t="str">
        <f>'HE-Res'!C5</f>
        <v>-</v>
      </c>
      <c r="D283" s="9" t="str">
        <f>'HE-Res'!D5</f>
        <v>Jørn Karlsen</v>
      </c>
      <c r="E283" s="9" t="str">
        <f>'HE-Res'!E5</f>
        <v>11/4 11/5 11/7</v>
      </c>
      <c r="F283" s="9" t="str">
        <f>'HE-Res'!F5</f>
        <v>Poul Crone</v>
      </c>
      <c r="G283" s="9">
        <f>'HE-Res'!G5</f>
        <v>0</v>
      </c>
      <c r="H283" s="9" t="str">
        <f>'HE-Res'!H5</f>
        <v>Jørn Karlsen</v>
      </c>
    </row>
    <row r="284" spans="1:8" ht="15">
      <c r="A284" s="5" t="str">
        <f>'HE-Res'!A6</f>
        <v>HE-02</v>
      </c>
      <c r="B284" s="9" t="str">
        <f>'HE-Res'!B6</f>
        <v>Thomas Christensen</v>
      </c>
      <c r="C284" s="9" t="str">
        <f>'HE-Res'!C6</f>
        <v>-</v>
      </c>
      <c r="D284" s="9" t="str">
        <f>'HE-Res'!D6</f>
        <v>Kristian Ballisager</v>
      </c>
      <c r="E284" s="9" t="str">
        <f>'HE-Res'!E6</f>
        <v>6/11 11/7 7/11 8/11</v>
      </c>
      <c r="F284" s="9" t="str">
        <f>'HE-Res'!F6</f>
        <v>Kristian Ballisager</v>
      </c>
      <c r="G284" s="9">
        <f>'HE-Res'!G6</f>
        <v>0</v>
      </c>
      <c r="H284" s="9" t="str">
        <f>'HE-Res'!H6</f>
        <v>Thomas Christensen</v>
      </c>
    </row>
    <row r="285" spans="1:8" ht="15">
      <c r="A285" s="5" t="str">
        <f>'HE-Res'!A7</f>
        <v>HE-03</v>
      </c>
      <c r="B285" s="9" t="str">
        <f>'HE-Res'!B7</f>
        <v>Rune Klitgaard</v>
      </c>
      <c r="C285" s="9" t="str">
        <f>'HE-Res'!C7</f>
        <v>-</v>
      </c>
      <c r="D285" s="9" t="str">
        <f>'HE-Res'!D7</f>
        <v>Katarina Holm (W/C)</v>
      </c>
      <c r="E285" s="9" t="str">
        <f>'HE-Res'!E7</f>
        <v>11/4 11/7 11/8</v>
      </c>
      <c r="F285" s="9" t="str">
        <f>'HE-Res'!F7</f>
        <v>Rune Klitgaard</v>
      </c>
      <c r="G285" s="9">
        <f>'HE-Res'!G7</f>
        <v>0</v>
      </c>
      <c r="H285" s="9" t="str">
        <f>'HE-Res'!H7</f>
        <v>Katarina Holm (W/C)</v>
      </c>
    </row>
    <row r="286" spans="1:8" ht="15">
      <c r="A286" s="5" t="str">
        <f>'HE-Res'!A8</f>
        <v>HE-04</v>
      </c>
      <c r="B286" s="9" t="str">
        <f>'HE-Res'!B8</f>
        <v>Mikael Rom</v>
      </c>
      <c r="C286" s="9" t="str">
        <f>'HE-Res'!C8</f>
        <v>-</v>
      </c>
      <c r="D286" s="9" t="str">
        <f>'HE-Res'!D8</f>
        <v>Christian N. Brevadt</v>
      </c>
      <c r="E286" s="9" t="str">
        <f>'HE-Res'!E8</f>
        <v>8/11 5/11 8/11</v>
      </c>
      <c r="F286" s="9" t="str">
        <f>'HE-Res'!F8</f>
        <v>Christian N. Brevadt</v>
      </c>
      <c r="G286" s="9">
        <f>'HE-Res'!G8</f>
        <v>0</v>
      </c>
      <c r="H286" s="9" t="str">
        <f>'HE-Res'!H8</f>
        <v>Mikael Rom</v>
      </c>
    </row>
    <row r="287" spans="1:8" ht="15">
      <c r="A287" s="5" t="str">
        <f>'HE-Res'!A9</f>
        <v>HE-05</v>
      </c>
      <c r="B287" s="9" t="str">
        <f>'HE-Res'!B9</f>
        <v>Poul Crone</v>
      </c>
      <c r="C287" s="9" t="str">
        <f>'HE-Res'!C9</f>
        <v>-</v>
      </c>
      <c r="D287" s="9" t="str">
        <f>'HE-Res'!D9</f>
        <v>Kristian Ballisager</v>
      </c>
      <c r="E287" s="9" t="str">
        <f>'HE-Res'!E9</f>
        <v>11/4 7/11 12/10 11/9</v>
      </c>
      <c r="F287" s="9" t="str">
        <f>'HE-Res'!F9</f>
        <v>Poul Crone</v>
      </c>
      <c r="G287" s="9">
        <f>'HE-Res'!G9</f>
        <v>0</v>
      </c>
      <c r="H287" s="9" t="str">
        <f>'HE-Res'!H9</f>
        <v>Kristian Ballisager</v>
      </c>
    </row>
    <row r="288" spans="1:8" ht="15">
      <c r="A288" s="5" t="str">
        <f>'HE-Res'!A10</f>
        <v>HE-06</v>
      </c>
      <c r="B288" s="9" t="str">
        <f>'HE-Res'!B10</f>
        <v>Rune Klitgaard</v>
      </c>
      <c r="C288" s="9" t="str">
        <f>'HE-Res'!C10</f>
        <v>-</v>
      </c>
      <c r="D288" s="9" t="str">
        <f>'HE-Res'!D10</f>
        <v>Christian N. Brevadt</v>
      </c>
      <c r="E288" s="9" t="str">
        <f>'HE-Res'!E10</f>
        <v>11/7 9/11 5/11 3/11</v>
      </c>
      <c r="F288" s="9" t="str">
        <f>'HE-Res'!F10</f>
        <v>Christian N. Brevadt</v>
      </c>
      <c r="G288" s="9">
        <f>'HE-Res'!G10</f>
        <v>0</v>
      </c>
      <c r="H288" s="9" t="str">
        <f>'HE-Res'!H10</f>
        <v>Rune Klitgaard</v>
      </c>
    </row>
    <row r="289" spans="1:8" ht="15">
      <c r="A289" s="5" t="str">
        <f>'HE-Res'!A11</f>
        <v>HE-07</v>
      </c>
      <c r="B289" s="9" t="str">
        <f>'HE-Res'!B11</f>
        <v>Poul Crone</v>
      </c>
      <c r="C289" s="9" t="str">
        <f>'HE-Res'!C11</f>
        <v>-</v>
      </c>
      <c r="D289" s="9" t="str">
        <f>'HE-Res'!D11</f>
        <v>Christian N. Brevadt</v>
      </c>
      <c r="E289" s="9" t="str">
        <f>'HE-Res'!E11</f>
        <v>11/3 12/10 11/6</v>
      </c>
      <c r="F289" s="9" t="str">
        <f>'HE-Res'!F11</f>
        <v>Poul Crone</v>
      </c>
      <c r="G289" s="9">
        <f>'HE-Res'!G11</f>
        <v>0</v>
      </c>
      <c r="H289" s="9" t="str">
        <f>'HE-Res'!H11</f>
        <v>Christian N. Brevadt</v>
      </c>
    </row>
    <row r="290" spans="1:8" ht="15">
      <c r="A290" s="5" t="str">
        <f>'HE-Res'!A12</f>
        <v>HE-08</v>
      </c>
      <c r="B290" s="9" t="str">
        <f>'HE-Res'!B12</f>
        <v>Kristian Ballisager</v>
      </c>
      <c r="C290" s="9" t="str">
        <f>'HE-Res'!C12</f>
        <v>-</v>
      </c>
      <c r="D290" s="9" t="str">
        <f>'HE-Res'!D12</f>
        <v>Rune Klitgaard</v>
      </c>
      <c r="E290" s="9" t="str">
        <f>'HE-Res'!E12</f>
        <v>5/11 13/11 9/11 11/6 6/11</v>
      </c>
      <c r="F290" s="9" t="str">
        <f>'HE-Res'!F12</f>
        <v>Rune Klitgaard</v>
      </c>
      <c r="G290" s="9">
        <f>'HE-Res'!G12</f>
        <v>0</v>
      </c>
      <c r="H290" s="9" t="str">
        <f>'HE-Res'!H12</f>
        <v>Kristian Ballisager</v>
      </c>
    </row>
    <row r="291" spans="1:8" ht="15">
      <c r="A291" s="5" t="str">
        <f>'HE-Res'!A13</f>
        <v>HE-09</v>
      </c>
      <c r="B291" s="9" t="str">
        <f>'HE-Res'!B13</f>
        <v>Jørn Karlsen</v>
      </c>
      <c r="C291" s="9" t="str">
        <f>'HE-Res'!C13</f>
        <v>-</v>
      </c>
      <c r="D291" s="9" t="str">
        <f>'HE-Res'!D13</f>
        <v>Thomas Christensen</v>
      </c>
      <c r="E291" s="9" t="str">
        <f>'HE-Res'!E13</f>
        <v>12/10 11/4 4/11 7/11 3/11</v>
      </c>
      <c r="F291" s="9" t="str">
        <f>'HE-Res'!F13</f>
        <v>Thomas Christensen</v>
      </c>
      <c r="G291" s="9">
        <f>'HE-Res'!G13</f>
        <v>0</v>
      </c>
      <c r="H291" s="9" t="str">
        <f>'HE-Res'!H13</f>
        <v>Jørn Karlsen</v>
      </c>
    </row>
    <row r="292" spans="1:8" ht="15">
      <c r="A292" s="5" t="str">
        <f>'HE-Res'!A14</f>
        <v>HE-10</v>
      </c>
      <c r="B292" s="9" t="str">
        <f>'HE-Res'!B14</f>
        <v>Katarina Holm (W/C)</v>
      </c>
      <c r="C292" s="9" t="str">
        <f>'HE-Res'!C14</f>
        <v>-</v>
      </c>
      <c r="D292" s="9" t="str">
        <f>'HE-Res'!D14</f>
        <v>Mikael Rom</v>
      </c>
      <c r="E292" s="9" t="str">
        <f>'HE-Res'!E14</f>
        <v>11/6 4/11 10/12 11/4 8/11</v>
      </c>
      <c r="F292" s="9" t="str">
        <f>'HE-Res'!F14</f>
        <v>Mikael Rom</v>
      </c>
      <c r="G292" s="9">
        <f>'HE-Res'!G14</f>
        <v>0</v>
      </c>
      <c r="H292" s="9" t="str">
        <f>'HE-Res'!H14</f>
        <v>Katarina Holm (W/C)</v>
      </c>
    </row>
    <row r="293" spans="1:8" ht="15">
      <c r="A293" s="5" t="str">
        <f>'HE-Res'!A15</f>
        <v>HE-11</v>
      </c>
      <c r="B293" s="9" t="str">
        <f>'HE-Res'!B15</f>
        <v>Thomas Christensen</v>
      </c>
      <c r="C293" s="9" t="str">
        <f>'HE-Res'!C15</f>
        <v>-</v>
      </c>
      <c r="D293" s="9" t="str">
        <f>'HE-Res'!D15</f>
        <v>Mikael Rom</v>
      </c>
      <c r="E293" s="9" t="str">
        <f>'HE-Res'!E15</f>
        <v>11/7 5/11 11/9 11/3</v>
      </c>
      <c r="F293" s="9" t="str">
        <f>'HE-Res'!F15</f>
        <v>Thomas Christensen</v>
      </c>
      <c r="G293" s="9">
        <f>'HE-Res'!G15</f>
        <v>0</v>
      </c>
      <c r="H293" s="9" t="str">
        <f>'HE-Res'!H15</f>
        <v>Mikael Rom</v>
      </c>
    </row>
    <row r="294" spans="1:8" ht="15">
      <c r="A294" s="5" t="str">
        <f>'HE-Res'!A16</f>
        <v>HE-12</v>
      </c>
      <c r="B294" s="9" t="str">
        <f>'HE-Res'!B16</f>
        <v>Jørn Karlsen</v>
      </c>
      <c r="C294" s="9" t="str">
        <f>'HE-Res'!C16</f>
        <v>-</v>
      </c>
      <c r="D294" s="9" t="str">
        <f>'HE-Res'!D16</f>
        <v>Katarina Holm (W/C)</v>
      </c>
      <c r="E294" s="9" t="str">
        <f>'HE-Res'!E16</f>
        <v>11/5 10/12 8/11 11/5 12/14</v>
      </c>
      <c r="F294" s="9" t="str">
        <f>'HE-Res'!F16</f>
        <v>Katarina Holm (W/C)</v>
      </c>
      <c r="G294" s="9">
        <f>'HE-Res'!G16</f>
        <v>0</v>
      </c>
      <c r="H294" s="9" t="str">
        <f>'HE-Res'!H16</f>
        <v>Jørn Karlsen</v>
      </c>
    </row>
    <row r="295" spans="1:8" ht="15">
      <c r="A295" s="5" t="e">
        <f>'HE-Res'!#REF!</f>
        <v>#REF!</v>
      </c>
      <c r="B295" s="9" t="e">
        <f>'HE-Res'!#REF!</f>
        <v>#REF!</v>
      </c>
      <c r="C295" s="9" t="e">
        <f>'HE-Res'!#REF!</f>
        <v>#REF!</v>
      </c>
      <c r="D295" s="9" t="e">
        <f>'HE-Res'!#REF!</f>
        <v>#REF!</v>
      </c>
      <c r="E295" s="9" t="e">
        <f>'HE-Res'!#REF!</f>
        <v>#REF!</v>
      </c>
      <c r="F295" s="9" t="e">
        <f>'HE-Res'!#REF!</f>
        <v>#REF!</v>
      </c>
      <c r="G295" s="9" t="e">
        <f>'HE-Res'!#REF!</f>
        <v>#REF!</v>
      </c>
      <c r="H295" s="9" t="e">
        <f>'HE-Res'!#REF!</f>
        <v>#REF!</v>
      </c>
    </row>
    <row r="296" spans="1:8" ht="15">
      <c r="A296" s="5" t="e">
        <f>'HE-Res'!#REF!</f>
        <v>#REF!</v>
      </c>
      <c r="B296" s="9" t="e">
        <f>'HE-Res'!#REF!</f>
        <v>#REF!</v>
      </c>
      <c r="C296" s="9" t="e">
        <f>'HE-Res'!#REF!</f>
        <v>#REF!</v>
      </c>
      <c r="D296" s="9" t="e">
        <f>'HE-Res'!#REF!</f>
        <v>#REF!</v>
      </c>
      <c r="E296" s="9" t="e">
        <f>'HE-Res'!#REF!</f>
        <v>#REF!</v>
      </c>
      <c r="F296" s="9" t="e">
        <f>'HE-Res'!#REF!</f>
        <v>#REF!</v>
      </c>
      <c r="G296" s="9" t="e">
        <f>'HE-Res'!#REF!</f>
        <v>#REF!</v>
      </c>
      <c r="H296" s="9" t="e">
        <f>'HE-Res'!#REF!</f>
        <v>#REF!</v>
      </c>
    </row>
    <row r="297" spans="1:8" ht="15">
      <c r="A297" s="5" t="e">
        <f>'HE-Res'!#REF!</f>
        <v>#REF!</v>
      </c>
      <c r="B297" s="9" t="e">
        <f>'HE-Res'!#REF!</f>
        <v>#REF!</v>
      </c>
      <c r="C297" s="9" t="e">
        <f>'HE-Res'!#REF!</f>
        <v>#REF!</v>
      </c>
      <c r="D297" s="9" t="e">
        <f>'HE-Res'!#REF!</f>
        <v>#REF!</v>
      </c>
      <c r="E297" s="9" t="e">
        <f>'HE-Res'!#REF!</f>
        <v>#REF!</v>
      </c>
      <c r="F297" s="9" t="e">
        <f>'HE-Res'!#REF!</f>
        <v>#REF!</v>
      </c>
      <c r="G297" s="9" t="e">
        <f>'HE-Res'!#REF!</f>
        <v>#REF!</v>
      </c>
      <c r="H297" s="9" t="e">
        <f>'HE-Res'!#REF!</f>
        <v>#REF!</v>
      </c>
    </row>
    <row r="298" spans="1:8" ht="15">
      <c r="A298" s="5" t="e">
        <f>'HE-Res'!#REF!</f>
        <v>#REF!</v>
      </c>
      <c r="B298" s="9" t="e">
        <f>'HE-Res'!#REF!</f>
        <v>#REF!</v>
      </c>
      <c r="C298" s="9" t="e">
        <f>'HE-Res'!#REF!</f>
        <v>#REF!</v>
      </c>
      <c r="D298" s="9" t="e">
        <f>'HE-Res'!#REF!</f>
        <v>#REF!</v>
      </c>
      <c r="E298" s="9" t="e">
        <f>'HE-Res'!#REF!</f>
        <v>#REF!</v>
      </c>
      <c r="F298" s="9" t="e">
        <f>'HE-Res'!#REF!</f>
        <v>#REF!</v>
      </c>
      <c r="G298" s="9" t="e">
        <f>'HE-Res'!#REF!</f>
        <v>#REF!</v>
      </c>
      <c r="H298" s="9" t="e">
        <f>'HE-Res'!#REF!</f>
        <v>#REF!</v>
      </c>
    </row>
    <row r="299" spans="1:8" ht="15">
      <c r="A299" s="5" t="e">
        <f>'HE-Res'!#REF!</f>
        <v>#REF!</v>
      </c>
      <c r="B299" s="9" t="e">
        <f>'HE-Res'!#REF!</f>
        <v>#REF!</v>
      </c>
      <c r="C299" s="9" t="e">
        <f>'HE-Res'!#REF!</f>
        <v>#REF!</v>
      </c>
      <c r="D299" s="9" t="e">
        <f>'HE-Res'!#REF!</f>
        <v>#REF!</v>
      </c>
      <c r="E299" s="9" t="e">
        <f>'HE-Res'!#REF!</f>
        <v>#REF!</v>
      </c>
      <c r="F299" s="9" t="e">
        <f>'HE-Res'!#REF!</f>
        <v>#REF!</v>
      </c>
      <c r="G299" s="9" t="e">
        <f>'HE-Res'!#REF!</f>
        <v>#REF!</v>
      </c>
      <c r="H299" s="9" t="e">
        <f>'HE-Res'!#REF!</f>
        <v>#REF!</v>
      </c>
    </row>
    <row r="300" spans="1:8" ht="15">
      <c r="A300" s="5" t="e">
        <f>'HE-Res'!#REF!</f>
        <v>#REF!</v>
      </c>
      <c r="B300" s="9" t="e">
        <f>'HE-Res'!#REF!</f>
        <v>#REF!</v>
      </c>
      <c r="C300" s="9" t="e">
        <f>'HE-Res'!#REF!</f>
        <v>#REF!</v>
      </c>
      <c r="D300" s="9" t="e">
        <f>'HE-Res'!#REF!</f>
        <v>#REF!</v>
      </c>
      <c r="E300" s="9" t="e">
        <f>'HE-Res'!#REF!</f>
        <v>#REF!</v>
      </c>
      <c r="F300" s="9" t="e">
        <f>'HE-Res'!#REF!</f>
        <v>#REF!</v>
      </c>
      <c r="G300" s="9" t="e">
        <f>'HE-Res'!#REF!</f>
        <v>#REF!</v>
      </c>
      <c r="H300" s="9" t="e">
        <f>'HE-Res'!#REF!</f>
        <v>#REF!</v>
      </c>
    </row>
    <row r="301" spans="1:8" ht="15">
      <c r="A301" s="5" t="e">
        <f>'HE-Res'!#REF!</f>
        <v>#REF!</v>
      </c>
      <c r="B301" s="9" t="e">
        <f>'HE-Res'!#REF!</f>
        <v>#REF!</v>
      </c>
      <c r="C301" s="9" t="e">
        <f>'HE-Res'!#REF!</f>
        <v>#REF!</v>
      </c>
      <c r="D301" s="9" t="e">
        <f>'HE-Res'!#REF!</f>
        <v>#REF!</v>
      </c>
      <c r="E301" s="9" t="e">
        <f>'HE-Res'!#REF!</f>
        <v>#REF!</v>
      </c>
      <c r="F301" s="9" t="e">
        <f>'HE-Res'!#REF!</f>
        <v>#REF!</v>
      </c>
      <c r="G301" s="9" t="e">
        <f>'HE-Res'!#REF!</f>
        <v>#REF!</v>
      </c>
      <c r="H301" s="9" t="e">
        <f>'HE-Res'!#REF!</f>
        <v>#REF!</v>
      </c>
    </row>
    <row r="302" spans="1:8" ht="15">
      <c r="A302" s="5" t="e">
        <f>'HE-Res'!#REF!</f>
        <v>#REF!</v>
      </c>
      <c r="B302" s="9" t="e">
        <f>'HE-Res'!#REF!</f>
        <v>#REF!</v>
      </c>
      <c r="C302" s="9" t="e">
        <f>'HE-Res'!#REF!</f>
        <v>#REF!</v>
      </c>
      <c r="D302" s="9" t="e">
        <f>'HE-Res'!#REF!</f>
        <v>#REF!</v>
      </c>
      <c r="E302" s="9" t="e">
        <f>'HE-Res'!#REF!</f>
        <v>#REF!</v>
      </c>
      <c r="F302" s="9" t="e">
        <f>'HE-Res'!#REF!</f>
        <v>#REF!</v>
      </c>
      <c r="G302" s="9" t="e">
        <f>'HE-Res'!#REF!</f>
        <v>#REF!</v>
      </c>
      <c r="H302" s="9" t="e">
        <f>'HE-Res'!#REF!</f>
        <v>#REF!</v>
      </c>
    </row>
    <row r="303" spans="1:8" ht="15">
      <c r="A303" s="5" t="e">
        <f>'HE-Res'!#REF!</f>
        <v>#REF!</v>
      </c>
      <c r="B303" s="9" t="e">
        <f>'HE-Res'!#REF!</f>
        <v>#REF!</v>
      </c>
      <c r="C303" s="9" t="e">
        <f>'HE-Res'!#REF!</f>
        <v>#REF!</v>
      </c>
      <c r="D303" s="9" t="e">
        <f>'HE-Res'!#REF!</f>
        <v>#REF!</v>
      </c>
      <c r="E303" s="9" t="e">
        <f>'HE-Res'!#REF!</f>
        <v>#REF!</v>
      </c>
      <c r="F303" s="9" t="e">
        <f>'HE-Res'!#REF!</f>
        <v>#REF!</v>
      </c>
      <c r="G303" s="9" t="e">
        <f>'HE-Res'!#REF!</f>
        <v>#REF!</v>
      </c>
      <c r="H303" s="9" t="e">
        <f>'HE-Res'!#REF!</f>
        <v>#REF!</v>
      </c>
    </row>
    <row r="304" spans="1:8" ht="15">
      <c r="A304" s="5" t="e">
        <f>'HE-Res'!#REF!</f>
        <v>#REF!</v>
      </c>
      <c r="B304" s="9" t="e">
        <f>'HE-Res'!#REF!</f>
        <v>#REF!</v>
      </c>
      <c r="C304" s="9" t="e">
        <f>'HE-Res'!#REF!</f>
        <v>#REF!</v>
      </c>
      <c r="D304" s="9" t="e">
        <f>'HE-Res'!#REF!</f>
        <v>#REF!</v>
      </c>
      <c r="E304" s="9" t="e">
        <f>'HE-Res'!#REF!</f>
        <v>#REF!</v>
      </c>
      <c r="F304" s="9" t="e">
        <f>'HE-Res'!#REF!</f>
        <v>#REF!</v>
      </c>
      <c r="G304" s="9" t="e">
        <f>'HE-Res'!#REF!</f>
        <v>#REF!</v>
      </c>
      <c r="H304" s="9" t="e">
        <f>'HE-Res'!#REF!</f>
        <v>#REF!</v>
      </c>
    </row>
    <row r="305" spans="1:8" ht="15">
      <c r="A305" s="5" t="e">
        <f>'HE-Res'!#REF!</f>
        <v>#REF!</v>
      </c>
      <c r="B305" s="9" t="e">
        <f>'HE-Res'!#REF!</f>
        <v>#REF!</v>
      </c>
      <c r="C305" s="9" t="e">
        <f>'HE-Res'!#REF!</f>
        <v>#REF!</v>
      </c>
      <c r="D305" s="9" t="e">
        <f>'HE-Res'!#REF!</f>
        <v>#REF!</v>
      </c>
      <c r="E305" s="9" t="e">
        <f>'HE-Res'!#REF!</f>
        <v>#REF!</v>
      </c>
      <c r="F305" s="9" t="e">
        <f>'HE-Res'!#REF!</f>
        <v>#REF!</v>
      </c>
      <c r="G305" s="9" t="e">
        <f>'HE-Res'!#REF!</f>
        <v>#REF!</v>
      </c>
      <c r="H305" s="9" t="e">
        <f>'HE-Res'!#REF!</f>
        <v>#REF!</v>
      </c>
    </row>
    <row r="306" spans="1:8" ht="15">
      <c r="A306" s="5" t="e">
        <f>'HE-Res'!#REF!</f>
        <v>#REF!</v>
      </c>
      <c r="B306" s="9" t="e">
        <f>'HE-Res'!#REF!</f>
        <v>#REF!</v>
      </c>
      <c r="C306" s="9" t="e">
        <f>'HE-Res'!#REF!</f>
        <v>#REF!</v>
      </c>
      <c r="D306" s="9" t="e">
        <f>'HE-Res'!#REF!</f>
        <v>#REF!</v>
      </c>
      <c r="E306" s="9" t="e">
        <f>'HE-Res'!#REF!</f>
        <v>#REF!</v>
      </c>
      <c r="F306" s="9" t="e">
        <f>'HE-Res'!#REF!</f>
        <v>#REF!</v>
      </c>
      <c r="G306" s="9" t="e">
        <f>'HE-Res'!#REF!</f>
        <v>#REF!</v>
      </c>
      <c r="H306" s="9" t="e">
        <f>'HE-Res'!#REF!</f>
        <v>#REF!</v>
      </c>
    </row>
    <row r="307" spans="1:8" s="28" customFormat="1" ht="15">
      <c r="A307" s="13" t="s">
        <v>115</v>
      </c>
      <c r="B307" s="8"/>
      <c r="C307" s="8"/>
      <c r="D307" s="8"/>
      <c r="E307" s="8"/>
      <c r="F307" s="8"/>
      <c r="G307" s="8"/>
      <c r="H307" s="8"/>
    </row>
    <row r="308" spans="1:8" ht="15">
      <c r="A308" s="13"/>
      <c r="B308" s="8"/>
      <c r="C308" s="8"/>
      <c r="D308" s="8"/>
      <c r="E308" s="8"/>
      <c r="F308" s="8"/>
      <c r="G308" s="8"/>
      <c r="H308" s="8"/>
    </row>
    <row r="309" spans="1:8" ht="15">
      <c r="A309" s="5" t="e">
        <f>#REF!</f>
        <v>#REF!</v>
      </c>
      <c r="B309" s="9" t="e">
        <f>#REF!</f>
        <v>#REF!</v>
      </c>
      <c r="C309" s="9" t="e">
        <f>#REF!</f>
        <v>#REF!</v>
      </c>
      <c r="D309" s="9" t="e">
        <f>#REF!</f>
        <v>#REF!</v>
      </c>
      <c r="E309" s="9" t="e">
        <f>#REF!</f>
        <v>#REF!</v>
      </c>
      <c r="F309" s="9" t="e">
        <f>#REF!</f>
        <v>#REF!</v>
      </c>
      <c r="G309" s="9" t="e">
        <f>#REF!</f>
        <v>#REF!</v>
      </c>
      <c r="H309" s="9" t="e">
        <f>#REF!</f>
        <v>#REF!</v>
      </c>
    </row>
    <row r="310" spans="1:8" ht="15">
      <c r="A310" s="5" t="e">
        <f>#REF!</f>
        <v>#REF!</v>
      </c>
      <c r="B310" s="9" t="e">
        <f>#REF!</f>
        <v>#REF!</v>
      </c>
      <c r="C310" s="9" t="e">
        <f>#REF!</f>
        <v>#REF!</v>
      </c>
      <c r="D310" s="9" t="e">
        <f>#REF!</f>
        <v>#REF!</v>
      </c>
      <c r="E310" s="9" t="e">
        <f>#REF!</f>
        <v>#REF!</v>
      </c>
      <c r="F310" s="9" t="e">
        <f>#REF!</f>
        <v>#REF!</v>
      </c>
      <c r="G310" s="9" t="e">
        <f>#REF!</f>
        <v>#REF!</v>
      </c>
      <c r="H310" s="9" t="e">
        <f>#REF!</f>
        <v>#REF!</v>
      </c>
    </row>
    <row r="311" spans="1:8" ht="15">
      <c r="A311" s="5" t="e">
        <f>#REF!</f>
        <v>#REF!</v>
      </c>
      <c r="B311" s="9" t="e">
        <f>#REF!</f>
        <v>#REF!</v>
      </c>
      <c r="C311" s="9" t="e">
        <f>#REF!</f>
        <v>#REF!</v>
      </c>
      <c r="D311" s="9" t="e">
        <f>#REF!</f>
        <v>#REF!</v>
      </c>
      <c r="E311" s="9" t="e">
        <f>#REF!</f>
        <v>#REF!</v>
      </c>
      <c r="F311" s="9" t="e">
        <f>#REF!</f>
        <v>#REF!</v>
      </c>
      <c r="G311" s="9" t="e">
        <f>#REF!</f>
        <v>#REF!</v>
      </c>
      <c r="H311" s="9" t="e">
        <f>#REF!</f>
        <v>#REF!</v>
      </c>
    </row>
    <row r="312" spans="1:8" ht="15">
      <c r="A312" s="5" t="e">
        <f>#REF!</f>
        <v>#REF!</v>
      </c>
      <c r="B312" s="9" t="e">
        <f>#REF!</f>
        <v>#REF!</v>
      </c>
      <c r="C312" s="9" t="e">
        <f>#REF!</f>
        <v>#REF!</v>
      </c>
      <c r="D312" s="9" t="e">
        <f>#REF!</f>
        <v>#REF!</v>
      </c>
      <c r="E312" s="9" t="e">
        <f>#REF!</f>
        <v>#REF!</v>
      </c>
      <c r="F312" s="9" t="e">
        <f>#REF!</f>
        <v>#REF!</v>
      </c>
      <c r="G312" s="9" t="e">
        <f>#REF!</f>
        <v>#REF!</v>
      </c>
      <c r="H312" s="9" t="e">
        <f>#REF!</f>
        <v>#REF!</v>
      </c>
    </row>
    <row r="313" spans="1:8" ht="15">
      <c r="A313" s="5" t="e">
        <f>#REF!</f>
        <v>#REF!</v>
      </c>
      <c r="B313" s="9" t="e">
        <f>#REF!</f>
        <v>#REF!</v>
      </c>
      <c r="C313" s="9" t="e">
        <f>#REF!</f>
        <v>#REF!</v>
      </c>
      <c r="D313" s="9" t="e">
        <f>#REF!</f>
        <v>#REF!</v>
      </c>
      <c r="E313" s="9" t="e">
        <f>#REF!</f>
        <v>#REF!</v>
      </c>
      <c r="F313" s="9" t="e">
        <f>#REF!</f>
        <v>#REF!</v>
      </c>
      <c r="G313" s="9" t="e">
        <f>#REF!</f>
        <v>#REF!</v>
      </c>
      <c r="H313" s="9" t="e">
        <f>#REF!</f>
        <v>#REF!</v>
      </c>
    </row>
    <row r="314" spans="1:8" ht="15">
      <c r="A314" s="5" t="e">
        <f>#REF!</f>
        <v>#REF!</v>
      </c>
      <c r="B314" s="9" t="e">
        <f>#REF!</f>
        <v>#REF!</v>
      </c>
      <c r="C314" s="9" t="e">
        <f>#REF!</f>
        <v>#REF!</v>
      </c>
      <c r="D314" s="9" t="e">
        <f>#REF!</f>
        <v>#REF!</v>
      </c>
      <c r="E314" s="9" t="e">
        <f>#REF!</f>
        <v>#REF!</v>
      </c>
      <c r="F314" s="9" t="e">
        <f>#REF!</f>
        <v>#REF!</v>
      </c>
      <c r="G314" s="9" t="e">
        <f>#REF!</f>
        <v>#REF!</v>
      </c>
      <c r="H314" s="9" t="e">
        <f>#REF!</f>
        <v>#REF!</v>
      </c>
    </row>
    <row r="315" spans="1:8" ht="15">
      <c r="A315" s="5" t="e">
        <f>#REF!</f>
        <v>#REF!</v>
      </c>
      <c r="B315" s="9" t="e">
        <f>#REF!</f>
        <v>#REF!</v>
      </c>
      <c r="C315" s="9" t="e">
        <f>#REF!</f>
        <v>#REF!</v>
      </c>
      <c r="D315" s="9" t="e">
        <f>#REF!</f>
        <v>#REF!</v>
      </c>
      <c r="E315" s="9" t="e">
        <f>#REF!</f>
        <v>#REF!</v>
      </c>
      <c r="F315" s="9" t="e">
        <f>#REF!</f>
        <v>#REF!</v>
      </c>
      <c r="G315" s="9" t="e">
        <f>#REF!</f>
        <v>#REF!</v>
      </c>
      <c r="H315" s="9" t="e">
        <f>#REF!</f>
        <v>#REF!</v>
      </c>
    </row>
    <row r="316" spans="1:8" ht="15">
      <c r="A316" s="5" t="e">
        <f>#REF!</f>
        <v>#REF!</v>
      </c>
      <c r="B316" s="9" t="e">
        <f>#REF!</f>
        <v>#REF!</v>
      </c>
      <c r="C316" s="9" t="e">
        <f>#REF!</f>
        <v>#REF!</v>
      </c>
      <c r="D316" s="9" t="e">
        <f>#REF!</f>
        <v>#REF!</v>
      </c>
      <c r="E316" s="9" t="e">
        <f>#REF!</f>
        <v>#REF!</v>
      </c>
      <c r="F316" s="9" t="e">
        <f>#REF!</f>
        <v>#REF!</v>
      </c>
      <c r="G316" s="9" t="e">
        <f>#REF!</f>
        <v>#REF!</v>
      </c>
      <c r="H316" s="9" t="e">
        <f>#REF!</f>
        <v>#REF!</v>
      </c>
    </row>
    <row r="317" spans="1:8" ht="15">
      <c r="A317" s="5" t="str">
        <f>'HF-Res'!A5</f>
        <v>HF-01</v>
      </c>
      <c r="B317" s="9" t="str">
        <f>'HF-Res'!B5</f>
        <v>Henrik M. Pedersen</v>
      </c>
      <c r="C317" s="9" t="str">
        <f>'HF-Res'!C5</f>
        <v>-</v>
      </c>
      <c r="D317" s="9" t="str">
        <f>'HF-Res'!D5</f>
        <v>Thomas Højgaard Allin</v>
      </c>
      <c r="E317" s="9" t="str">
        <f>'HF-Res'!E5</f>
        <v>5/11 9/11 5/11</v>
      </c>
      <c r="F317" s="9" t="str">
        <f>'HF-Res'!F5</f>
        <v>Thomas Højgaard Allin</v>
      </c>
      <c r="G317" s="9">
        <f>'HF-Res'!G5</f>
        <v>0</v>
      </c>
      <c r="H317" s="9" t="str">
        <f>'HF-Res'!H5</f>
        <v>Henrik M. Pedersen</v>
      </c>
    </row>
    <row r="318" spans="1:8" ht="15">
      <c r="A318" s="5" t="str">
        <f>'HF-Res'!A6</f>
        <v>HF-02</v>
      </c>
      <c r="B318" s="9" t="str">
        <f>'HF-Res'!B6</f>
        <v>Dennis W. Hansen</v>
      </c>
      <c r="C318" s="9" t="str">
        <f>'HF-Res'!C6</f>
        <v>-</v>
      </c>
      <c r="D318" s="9" t="str">
        <f>'HF-Res'!D6</f>
        <v>Morten Ols</v>
      </c>
      <c r="E318" s="9" t="str">
        <f>'HF-Res'!E6</f>
        <v>5/11 11/8 6/11 11/9 11/9</v>
      </c>
      <c r="F318" s="9" t="str">
        <f>'HF-Res'!F6</f>
        <v>Dennis W. Hansen</v>
      </c>
      <c r="G318" s="9">
        <f>'HF-Res'!G6</f>
        <v>0</v>
      </c>
      <c r="H318" s="9" t="str">
        <f>'HF-Res'!H6</f>
        <v>Morten Ols</v>
      </c>
    </row>
    <row r="319" spans="1:8" ht="15">
      <c r="A319" s="5" t="str">
        <f>'HF-Res'!A7</f>
        <v>HF-03</v>
      </c>
      <c r="B319" s="9" t="str">
        <f>'HF-Res'!B7</f>
        <v>Henrik Mølgaard</v>
      </c>
      <c r="C319" s="9" t="str">
        <f>'HF-Res'!C7</f>
        <v>-</v>
      </c>
      <c r="D319" s="9" t="str">
        <f>'HF-Res'!D7</f>
        <v>Steen Koefoed</v>
      </c>
      <c r="E319" s="9" t="str">
        <f>'HF-Res'!E7</f>
        <v>4/11 3/11 11/9 11/13</v>
      </c>
      <c r="F319" s="9" t="str">
        <f>'HF-Res'!F7</f>
        <v>Steen Koefoed</v>
      </c>
      <c r="G319" s="9">
        <f>'HF-Res'!G7</f>
        <v>0</v>
      </c>
      <c r="H319" s="9" t="str">
        <f>'HF-Res'!H7</f>
        <v>Henrik Mølgaard</v>
      </c>
    </row>
    <row r="320" spans="1:8" ht="15">
      <c r="A320" s="5" t="str">
        <f>'HF-Res'!A8</f>
        <v>HF-04</v>
      </c>
      <c r="B320" s="9" t="str">
        <f>'HF-Res'!B8</f>
        <v>Janus thøgersen</v>
      </c>
      <c r="C320" s="9" t="str">
        <f>'HF-Res'!C8</f>
        <v>-</v>
      </c>
      <c r="D320" s="9" t="str">
        <f>'HF-Res'!D8</f>
        <v>Jesper Bülow</v>
      </c>
      <c r="E320" s="9" t="str">
        <f>'HF-Res'!E8</f>
        <v>11/6 9/11 7/11 7/11</v>
      </c>
      <c r="F320" s="9" t="str">
        <f>'HF-Res'!F8</f>
        <v>Jesper Bülow</v>
      </c>
      <c r="G320" s="9">
        <f>'HF-Res'!G8</f>
        <v>0</v>
      </c>
      <c r="H320" s="9" t="str">
        <f>'HF-Res'!H8</f>
        <v>Janus thøgersen</v>
      </c>
    </row>
    <row r="321" spans="1:8" ht="15">
      <c r="A321" s="5" t="str">
        <f>'HF-Res'!A9</f>
        <v>HF-05</v>
      </c>
      <c r="B321" s="9" t="str">
        <f>'HF-Res'!B9</f>
        <v>Thomas Højgaard Allin</v>
      </c>
      <c r="C321" s="9" t="str">
        <f>'HF-Res'!C9</f>
        <v>-</v>
      </c>
      <c r="D321" s="9" t="str">
        <f>'HF-Res'!D9</f>
        <v>Dennis W. Hansen</v>
      </c>
      <c r="E321" s="9" t="str">
        <f>'HF-Res'!E9</f>
        <v>11/7 11/7 11/4</v>
      </c>
      <c r="F321" s="9" t="str">
        <f>'HF-Res'!F9</f>
        <v>Thomas Højgaard Allin</v>
      </c>
      <c r="G321" s="9">
        <f>'HF-Res'!G9</f>
        <v>0</v>
      </c>
      <c r="H321" s="9" t="str">
        <f>'HF-Res'!H9</f>
        <v>Dennis W. Hansen</v>
      </c>
    </row>
    <row r="322" spans="1:8" ht="15">
      <c r="A322" s="5" t="str">
        <f>'HF-Res'!A10</f>
        <v>HF-06</v>
      </c>
      <c r="B322" s="9" t="str">
        <f>'HF-Res'!B10</f>
        <v>Steen Koefoed</v>
      </c>
      <c r="C322" s="9" t="str">
        <f>'HF-Res'!C10</f>
        <v>-</v>
      </c>
      <c r="D322" s="9" t="str">
        <f>'HF-Res'!D10</f>
        <v>Jesper Bülow</v>
      </c>
      <c r="E322" s="9" t="str">
        <f>'HF-Res'!E10</f>
        <v>8/11 5/11 4/11</v>
      </c>
      <c r="F322" s="9" t="str">
        <f>'HF-Res'!F10</f>
        <v>Jesper Bülow</v>
      </c>
      <c r="G322" s="9">
        <f>'HF-Res'!G10</f>
        <v>0</v>
      </c>
      <c r="H322" s="9" t="str">
        <f>'HF-Res'!H10</f>
        <v>Steen Koefoed</v>
      </c>
    </row>
    <row r="323" spans="1:8" ht="15">
      <c r="A323" s="5" t="str">
        <f>'HF-Res'!A11</f>
        <v>HF-07</v>
      </c>
      <c r="B323" s="9" t="str">
        <f>'HF-Res'!B11</f>
        <v>Thomas Højgaard Allin</v>
      </c>
      <c r="C323" s="9" t="str">
        <f>'HF-Res'!C11</f>
        <v>-</v>
      </c>
      <c r="D323" s="9" t="str">
        <f>'HF-Res'!D11</f>
        <v>Jesper Bülow</v>
      </c>
      <c r="E323" s="9" t="str">
        <f>'HF-Res'!E11</f>
        <v>11/3 11/13 11/13 7/11</v>
      </c>
      <c r="F323" s="9" t="str">
        <f>'HF-Res'!F11</f>
        <v>Jesper Bülow</v>
      </c>
      <c r="G323" s="9">
        <f>'HF-Res'!G11</f>
        <v>0</v>
      </c>
      <c r="H323" s="9" t="str">
        <f>'HF-Res'!H11</f>
        <v>Thomas Højgaard Allin</v>
      </c>
    </row>
    <row r="324" spans="1:8" ht="15">
      <c r="A324" s="5" t="str">
        <f>'HF-Res'!A12</f>
        <v>HF-08</v>
      </c>
      <c r="B324" s="9" t="str">
        <f>'HF-Res'!B12</f>
        <v>Dennis W. Hansen</v>
      </c>
      <c r="C324" s="9" t="str">
        <f>'HF-Res'!C12</f>
        <v>-</v>
      </c>
      <c r="D324" s="9" t="str">
        <f>'HF-Res'!D12</f>
        <v>Steen Koefoed</v>
      </c>
      <c r="E324" s="9" t="str">
        <f>'HF-Res'!E12</f>
        <v>8/11 11/7 6/11 6/11</v>
      </c>
      <c r="F324" s="9" t="str">
        <f>'HF-Res'!F12</f>
        <v>Steen Koefoed</v>
      </c>
      <c r="G324" s="9">
        <f>'HF-Res'!G12</f>
        <v>0</v>
      </c>
      <c r="H324" s="9" t="str">
        <f>'HF-Res'!H12</f>
        <v>Dennis W. Hansen</v>
      </c>
    </row>
    <row r="325" spans="1:8" ht="15">
      <c r="A325" s="5" t="str">
        <f>'HF-Res'!A13</f>
        <v>HF-09</v>
      </c>
      <c r="B325" s="9" t="str">
        <f>'HF-Res'!B13</f>
        <v>Henrik M. Pedersen</v>
      </c>
      <c r="C325" s="9" t="str">
        <f>'HF-Res'!C13</f>
        <v>-</v>
      </c>
      <c r="D325" s="9" t="str">
        <f>'HF-Res'!D13</f>
        <v>Morten Ols</v>
      </c>
      <c r="E325" s="9" t="str">
        <f>'HF-Res'!E13</f>
        <v>13/11 4/11 8/11 12/14</v>
      </c>
      <c r="F325" s="9" t="str">
        <f>'HF-Res'!F13</f>
        <v>Morten Ols</v>
      </c>
      <c r="G325" s="9">
        <f>'HF-Res'!G13</f>
        <v>0</v>
      </c>
      <c r="H325" s="9" t="str">
        <f>'HF-Res'!H13</f>
        <v>Henrik M. Pedersen</v>
      </c>
    </row>
    <row r="326" spans="1:8" ht="15">
      <c r="A326" s="5" t="str">
        <f>'HF-Res'!A14</f>
        <v>HF-10</v>
      </c>
      <c r="B326" s="9" t="str">
        <f>'HF-Res'!B14</f>
        <v>Henrik Mølgaard</v>
      </c>
      <c r="C326" s="9" t="str">
        <f>'HF-Res'!C14</f>
        <v>-</v>
      </c>
      <c r="D326" s="9" t="str">
        <f>'HF-Res'!D14</f>
        <v>Janus thøgersen</v>
      </c>
      <c r="E326" s="9" t="str">
        <f>'HF-Res'!E14</f>
        <v>6/11 2/11 4/11</v>
      </c>
      <c r="F326" s="9" t="str">
        <f>'HF-Res'!F14</f>
        <v>Janus thøgersen</v>
      </c>
      <c r="G326" s="9">
        <f>'HF-Res'!G14</f>
        <v>0</v>
      </c>
      <c r="H326" s="9" t="str">
        <f>'HF-Res'!H14</f>
        <v>Henrik Mølgaard</v>
      </c>
    </row>
    <row r="327" spans="1:8" ht="15">
      <c r="A327" s="5" t="str">
        <f>'HF-Res'!A15</f>
        <v>HF-11</v>
      </c>
      <c r="B327" s="9" t="str">
        <f>'HF-Res'!B15</f>
        <v>Morten Ols</v>
      </c>
      <c r="C327" s="9" t="str">
        <f>'HF-Res'!C15</f>
        <v>-</v>
      </c>
      <c r="D327" s="9" t="str">
        <f>'HF-Res'!D15</f>
        <v>Janus thøgersen</v>
      </c>
      <c r="E327" s="9" t="str">
        <f>'HF-Res'!E15</f>
        <v>10/12 11/5 11/7 11/8</v>
      </c>
      <c r="F327" s="9" t="str">
        <f>'HF-Res'!F15</f>
        <v>Morten Ols</v>
      </c>
      <c r="G327" s="9">
        <f>'HF-Res'!G15</f>
        <v>0</v>
      </c>
      <c r="H327" s="9" t="str">
        <f>'HF-Res'!H15</f>
        <v>Janus thøgersen</v>
      </c>
    </row>
    <row r="328" spans="1:8" ht="15">
      <c r="A328" s="5" t="str">
        <f>'HF-Res'!A16</f>
        <v>HF-12</v>
      </c>
      <c r="B328" s="9" t="str">
        <f>'HF-Res'!B16</f>
        <v>Henrik M. Pedersen</v>
      </c>
      <c r="C328" s="9" t="str">
        <f>'HF-Res'!C16</f>
        <v>-</v>
      </c>
      <c r="D328" s="9" t="str">
        <f>'HF-Res'!D16</f>
        <v>Henrik Mølgaard</v>
      </c>
      <c r="E328" s="9" t="str">
        <f>'HF-Res'!E16</f>
        <v>11/5 11/9 11/3</v>
      </c>
      <c r="F328" s="9" t="str">
        <f>'HF-Res'!F16</f>
        <v>Henrik M. Pedersen</v>
      </c>
      <c r="G328" s="9">
        <f>'HF-Res'!G16</f>
        <v>0</v>
      </c>
      <c r="H328" s="9" t="str">
        <f>'HF-Res'!H16</f>
        <v>Henrik Mølgaard</v>
      </c>
    </row>
    <row r="329" spans="1:8" ht="15">
      <c r="A329" s="5" t="e">
        <f>#REF!</f>
        <v>#REF!</v>
      </c>
      <c r="B329" s="9" t="e">
        <f>#REF!</f>
        <v>#REF!</v>
      </c>
      <c r="C329" s="9" t="e">
        <f>#REF!</f>
        <v>#REF!</v>
      </c>
      <c r="D329" s="9" t="e">
        <f>#REF!</f>
        <v>#REF!</v>
      </c>
      <c r="E329" s="9" t="e">
        <f>#REF!</f>
        <v>#REF!</v>
      </c>
      <c r="F329" s="9" t="e">
        <f>#REF!</f>
        <v>#REF!</v>
      </c>
      <c r="G329" s="9" t="e">
        <f>#REF!</f>
        <v>#REF!</v>
      </c>
      <c r="H329" s="9" t="e">
        <f>#REF!</f>
        <v>#REF!</v>
      </c>
    </row>
    <row r="330" spans="1:8" ht="15">
      <c r="A330" s="5" t="e">
        <f>#REF!</f>
        <v>#REF!</v>
      </c>
      <c r="B330" s="9" t="e">
        <f>#REF!</f>
        <v>#REF!</v>
      </c>
      <c r="C330" s="9" t="e">
        <f>#REF!</f>
        <v>#REF!</v>
      </c>
      <c r="D330" s="9" t="e">
        <f>#REF!</f>
        <v>#REF!</v>
      </c>
      <c r="E330" s="9" t="e">
        <f>#REF!</f>
        <v>#REF!</v>
      </c>
      <c r="F330" s="9" t="e">
        <f>#REF!</f>
        <v>#REF!</v>
      </c>
      <c r="G330" s="9" t="e">
        <f>#REF!</f>
        <v>#REF!</v>
      </c>
      <c r="H330" s="9" t="e">
        <f>#REF!</f>
        <v>#REF!</v>
      </c>
    </row>
    <row r="331" spans="1:8" ht="15">
      <c r="A331" s="5" t="e">
        <f>#REF!</f>
        <v>#REF!</v>
      </c>
      <c r="B331" s="9" t="e">
        <f>#REF!</f>
        <v>#REF!</v>
      </c>
      <c r="C331" s="9" t="e">
        <f>#REF!</f>
        <v>#REF!</v>
      </c>
      <c r="D331" s="9" t="e">
        <f>#REF!</f>
        <v>#REF!</v>
      </c>
      <c r="E331" s="9" t="e">
        <f>#REF!</f>
        <v>#REF!</v>
      </c>
      <c r="F331" s="9" t="e">
        <f>#REF!</f>
        <v>#REF!</v>
      </c>
      <c r="G331" s="9" t="e">
        <f>#REF!</f>
        <v>#REF!</v>
      </c>
      <c r="H331" s="9" t="e">
        <f>#REF!</f>
        <v>#REF!</v>
      </c>
    </row>
    <row r="332" spans="1:8" ht="15">
      <c r="A332" s="5" t="e">
        <f>#REF!</f>
        <v>#REF!</v>
      </c>
      <c r="B332" s="9" t="e">
        <f>#REF!</f>
        <v>#REF!</v>
      </c>
      <c r="C332" s="9" t="e">
        <f>#REF!</f>
        <v>#REF!</v>
      </c>
      <c r="D332" s="9" t="e">
        <f>#REF!</f>
        <v>#REF!</v>
      </c>
      <c r="E332" s="9" t="e">
        <f>#REF!</f>
        <v>#REF!</v>
      </c>
      <c r="F332" s="9" t="e">
        <f>#REF!</f>
        <v>#REF!</v>
      </c>
      <c r="G332" s="9" t="e">
        <f>#REF!</f>
        <v>#REF!</v>
      </c>
      <c r="H332" s="9" t="e">
        <f>#REF!</f>
        <v>#REF!</v>
      </c>
    </row>
    <row r="333" spans="1:8" ht="15">
      <c r="A333" s="5" t="e">
        <f>#REF!</f>
        <v>#REF!</v>
      </c>
      <c r="B333" s="9" t="e">
        <f>#REF!</f>
        <v>#REF!</v>
      </c>
      <c r="C333" s="9" t="e">
        <f>#REF!</f>
        <v>#REF!</v>
      </c>
      <c r="D333" s="9" t="e">
        <f>#REF!</f>
        <v>#REF!</v>
      </c>
      <c r="E333" s="9" t="e">
        <f>#REF!</f>
        <v>#REF!</v>
      </c>
      <c r="F333" s="9" t="e">
        <f>#REF!</f>
        <v>#REF!</v>
      </c>
      <c r="G333" s="9" t="e">
        <f>#REF!</f>
        <v>#REF!</v>
      </c>
      <c r="H333" s="9" t="e">
        <f>#REF!</f>
        <v>#REF!</v>
      </c>
    </row>
    <row r="334" spans="1:8" ht="15">
      <c r="A334" s="5" t="e">
        <f>#REF!</f>
        <v>#REF!</v>
      </c>
      <c r="B334" s="9" t="e">
        <f>#REF!</f>
        <v>#REF!</v>
      </c>
      <c r="C334" s="9" t="e">
        <f>#REF!</f>
        <v>#REF!</v>
      </c>
      <c r="D334" s="9" t="e">
        <f>#REF!</f>
        <v>#REF!</v>
      </c>
      <c r="E334" s="9" t="e">
        <f>#REF!</f>
        <v>#REF!</v>
      </c>
      <c r="F334" s="9" t="e">
        <f>#REF!</f>
        <v>#REF!</v>
      </c>
      <c r="G334" s="9" t="e">
        <f>#REF!</f>
        <v>#REF!</v>
      </c>
      <c r="H334" s="9" t="e">
        <f>#REF!</f>
        <v>#REF!</v>
      </c>
    </row>
    <row r="335" spans="1:8" ht="15">
      <c r="A335" s="5" t="e">
        <f>#REF!</f>
        <v>#REF!</v>
      </c>
      <c r="B335" s="9" t="e">
        <f>#REF!</f>
        <v>#REF!</v>
      </c>
      <c r="C335" s="9" t="e">
        <f>#REF!</f>
        <v>#REF!</v>
      </c>
      <c r="D335" s="9" t="e">
        <f>#REF!</f>
        <v>#REF!</v>
      </c>
      <c r="E335" s="9" t="e">
        <f>#REF!</f>
        <v>#REF!</v>
      </c>
      <c r="F335" s="9" t="e">
        <f>#REF!</f>
        <v>#REF!</v>
      </c>
      <c r="G335" s="9" t="e">
        <f>#REF!</f>
        <v>#REF!</v>
      </c>
      <c r="H335" s="9" t="e">
        <f>#REF!</f>
        <v>#REF!</v>
      </c>
    </row>
    <row r="336" spans="1:8" ht="15">
      <c r="A336" s="5" t="e">
        <f>#REF!</f>
        <v>#REF!</v>
      </c>
      <c r="B336" s="9" t="e">
        <f>#REF!</f>
        <v>#REF!</v>
      </c>
      <c r="C336" s="9" t="e">
        <f>#REF!</f>
        <v>#REF!</v>
      </c>
      <c r="D336" s="9" t="e">
        <f>#REF!</f>
        <v>#REF!</v>
      </c>
      <c r="E336" s="9" t="e">
        <f>#REF!</f>
        <v>#REF!</v>
      </c>
      <c r="F336" s="9" t="e">
        <f>#REF!</f>
        <v>#REF!</v>
      </c>
      <c r="G336" s="9" t="e">
        <f>#REF!</f>
        <v>#REF!</v>
      </c>
      <c r="H336" s="9" t="e">
        <f>#REF!</f>
        <v>#REF!</v>
      </c>
    </row>
    <row r="337" spans="1:8" ht="15">
      <c r="A337" s="5" t="e">
        <f>#REF!</f>
        <v>#REF!</v>
      </c>
      <c r="B337" s="9" t="e">
        <f>#REF!</f>
        <v>#REF!</v>
      </c>
      <c r="C337" s="9" t="e">
        <f>#REF!</f>
        <v>#REF!</v>
      </c>
      <c r="D337" s="9" t="e">
        <f>#REF!</f>
        <v>#REF!</v>
      </c>
      <c r="E337" s="9" t="e">
        <f>#REF!</f>
        <v>#REF!</v>
      </c>
      <c r="F337" s="9" t="e">
        <f>#REF!</f>
        <v>#REF!</v>
      </c>
      <c r="G337" s="9" t="e">
        <f>#REF!</f>
        <v>#REF!</v>
      </c>
      <c r="H337" s="9" t="e">
        <f>#REF!</f>
        <v>#REF!</v>
      </c>
    </row>
    <row r="338" spans="1:8" ht="15">
      <c r="A338" s="5" t="e">
        <f>#REF!</f>
        <v>#REF!</v>
      </c>
      <c r="B338" s="9" t="e">
        <f>#REF!</f>
        <v>#REF!</v>
      </c>
      <c r="C338" s="9" t="e">
        <f>#REF!</f>
        <v>#REF!</v>
      </c>
      <c r="D338" s="9" t="e">
        <f>#REF!</f>
        <v>#REF!</v>
      </c>
      <c r="E338" s="9" t="e">
        <f>#REF!</f>
        <v>#REF!</v>
      </c>
      <c r="F338" s="9" t="e">
        <f>#REF!</f>
        <v>#REF!</v>
      </c>
      <c r="G338" s="9" t="e">
        <f>#REF!</f>
        <v>#REF!</v>
      </c>
      <c r="H338" s="9" t="e">
        <f>#REF!</f>
        <v>#REF!</v>
      </c>
    </row>
    <row r="339" spans="1:8" ht="15">
      <c r="A339" s="5" t="e">
        <f>#REF!</f>
        <v>#REF!</v>
      </c>
      <c r="B339" s="9" t="e">
        <f>#REF!</f>
        <v>#REF!</v>
      </c>
      <c r="C339" s="9" t="e">
        <f>#REF!</f>
        <v>#REF!</v>
      </c>
      <c r="D339" s="9" t="e">
        <f>#REF!</f>
        <v>#REF!</v>
      </c>
      <c r="E339" s="9" t="e">
        <f>#REF!</f>
        <v>#REF!</v>
      </c>
      <c r="F339" s="9" t="e">
        <f>#REF!</f>
        <v>#REF!</v>
      </c>
      <c r="G339" s="9" t="e">
        <f>#REF!</f>
        <v>#REF!</v>
      </c>
      <c r="H339" s="9" t="e">
        <f>#REF!</f>
        <v>#REF!</v>
      </c>
    </row>
    <row r="340" spans="1:8" ht="15">
      <c r="A340" s="5" t="e">
        <f>#REF!</f>
        <v>#REF!</v>
      </c>
      <c r="B340" s="9" t="e">
        <f>#REF!</f>
        <v>#REF!</v>
      </c>
      <c r="C340" s="9" t="e">
        <f>#REF!</f>
        <v>#REF!</v>
      </c>
      <c r="D340" s="9" t="e">
        <f>#REF!</f>
        <v>#REF!</v>
      </c>
      <c r="E340" s="9" t="e">
        <f>#REF!</f>
        <v>#REF!</v>
      </c>
      <c r="F340" s="9" t="e">
        <f>#REF!</f>
        <v>#REF!</v>
      </c>
      <c r="G340" s="9" t="e">
        <f>#REF!</f>
        <v>#REF!</v>
      </c>
      <c r="H340" s="9" t="e">
        <f>#REF!</f>
        <v>#REF!</v>
      </c>
    </row>
    <row r="341" spans="1:8" s="28" customFormat="1" ht="15">
      <c r="A341" s="13" t="s">
        <v>116</v>
      </c>
      <c r="B341" s="8"/>
      <c r="C341" s="8"/>
      <c r="D341" s="8"/>
      <c r="E341" s="8"/>
      <c r="F341" s="8"/>
      <c r="G341" s="8"/>
      <c r="H341" s="8"/>
    </row>
    <row r="343" spans="1:8" ht="15">
      <c r="A343" s="5" t="e">
        <f>#REF!</f>
        <v>#REF!</v>
      </c>
      <c r="B343" s="9" t="e">
        <f>#REF!</f>
        <v>#REF!</v>
      </c>
      <c r="C343" s="9" t="e">
        <f>#REF!</f>
        <v>#REF!</v>
      </c>
      <c r="D343" s="9" t="e">
        <f>#REF!</f>
        <v>#REF!</v>
      </c>
      <c r="E343" s="9" t="e">
        <f>#REF!</f>
        <v>#REF!</v>
      </c>
      <c r="F343" s="9" t="e">
        <f>#REF!</f>
        <v>#REF!</v>
      </c>
      <c r="G343" s="9" t="e">
        <f>#REF!</f>
        <v>#REF!</v>
      </c>
      <c r="H343" s="9" t="e">
        <f>#REF!</f>
        <v>#REF!</v>
      </c>
    </row>
    <row r="344" spans="1:8" ht="15">
      <c r="A344" s="5" t="e">
        <f>#REF!</f>
        <v>#REF!</v>
      </c>
      <c r="B344" s="9" t="e">
        <f>#REF!</f>
        <v>#REF!</v>
      </c>
      <c r="C344" s="9" t="e">
        <f>#REF!</f>
        <v>#REF!</v>
      </c>
      <c r="D344" s="9" t="e">
        <f>#REF!</f>
        <v>#REF!</v>
      </c>
      <c r="E344" s="9" t="e">
        <f>#REF!</f>
        <v>#REF!</v>
      </c>
      <c r="F344" s="9" t="e">
        <f>#REF!</f>
        <v>#REF!</v>
      </c>
      <c r="G344" s="9" t="e">
        <f>#REF!</f>
        <v>#REF!</v>
      </c>
      <c r="H344" s="9" t="e">
        <f>#REF!</f>
        <v>#REF!</v>
      </c>
    </row>
    <row r="345" spans="1:8" ht="15">
      <c r="A345" s="5" t="e">
        <f>#REF!</f>
        <v>#REF!</v>
      </c>
      <c r="B345" s="9" t="e">
        <f>#REF!</f>
        <v>#REF!</v>
      </c>
      <c r="C345" s="9" t="e">
        <f>#REF!</f>
        <v>#REF!</v>
      </c>
      <c r="D345" s="9" t="e">
        <f>#REF!</f>
        <v>#REF!</v>
      </c>
      <c r="E345" s="9" t="e">
        <f>#REF!</f>
        <v>#REF!</v>
      </c>
      <c r="F345" s="9" t="e">
        <f>#REF!</f>
        <v>#REF!</v>
      </c>
      <c r="G345" s="9" t="e">
        <f>#REF!</f>
        <v>#REF!</v>
      </c>
      <c r="H345" s="9" t="e">
        <f>#REF!</f>
        <v>#REF!</v>
      </c>
    </row>
    <row r="346" spans="1:8" ht="15">
      <c r="A346" s="5" t="e">
        <f>#REF!</f>
        <v>#REF!</v>
      </c>
      <c r="B346" s="9" t="e">
        <f>#REF!</f>
        <v>#REF!</v>
      </c>
      <c r="C346" s="9" t="e">
        <f>#REF!</f>
        <v>#REF!</v>
      </c>
      <c r="D346" s="9" t="e">
        <f>#REF!</f>
        <v>#REF!</v>
      </c>
      <c r="E346" s="9" t="e">
        <f>#REF!</f>
        <v>#REF!</v>
      </c>
      <c r="F346" s="9" t="e">
        <f>#REF!</f>
        <v>#REF!</v>
      </c>
      <c r="G346" s="9" t="e">
        <f>#REF!</f>
        <v>#REF!</v>
      </c>
      <c r="H346" s="9" t="e">
        <f>#REF!</f>
        <v>#REF!</v>
      </c>
    </row>
    <row r="347" spans="1:8" ht="15">
      <c r="A347" s="5" t="e">
        <f>#REF!</f>
        <v>#REF!</v>
      </c>
      <c r="B347" s="9" t="e">
        <f>#REF!</f>
        <v>#REF!</v>
      </c>
      <c r="C347" s="9" t="e">
        <f>#REF!</f>
        <v>#REF!</v>
      </c>
      <c r="D347" s="9" t="e">
        <f>#REF!</f>
        <v>#REF!</v>
      </c>
      <c r="E347" s="9" t="e">
        <f>#REF!</f>
        <v>#REF!</v>
      </c>
      <c r="F347" s="9" t="e">
        <f>#REF!</f>
        <v>#REF!</v>
      </c>
      <c r="G347" s="9" t="e">
        <f>#REF!</f>
        <v>#REF!</v>
      </c>
      <c r="H347" s="9" t="e">
        <f>#REF!</f>
        <v>#REF!</v>
      </c>
    </row>
    <row r="348" spans="1:8" ht="15">
      <c r="A348" s="5" t="e">
        <f>#REF!</f>
        <v>#REF!</v>
      </c>
      <c r="B348" s="9" t="e">
        <f>#REF!</f>
        <v>#REF!</v>
      </c>
      <c r="C348" s="9" t="e">
        <f>#REF!</f>
        <v>#REF!</v>
      </c>
      <c r="D348" s="9" t="e">
        <f>#REF!</f>
        <v>#REF!</v>
      </c>
      <c r="E348" s="9" t="e">
        <f>#REF!</f>
        <v>#REF!</v>
      </c>
      <c r="F348" s="9" t="e">
        <f>#REF!</f>
        <v>#REF!</v>
      </c>
      <c r="G348" s="9" t="e">
        <f>#REF!</f>
        <v>#REF!</v>
      </c>
      <c r="H348" s="9" t="e">
        <f>#REF!</f>
        <v>#REF!</v>
      </c>
    </row>
    <row r="349" spans="1:8" ht="15">
      <c r="A349" s="5" t="e">
        <f>#REF!</f>
        <v>#REF!</v>
      </c>
      <c r="B349" s="9" t="e">
        <f>#REF!</f>
        <v>#REF!</v>
      </c>
      <c r="C349" s="9" t="e">
        <f>#REF!</f>
        <v>#REF!</v>
      </c>
      <c r="D349" s="9" t="e">
        <f>#REF!</f>
        <v>#REF!</v>
      </c>
      <c r="E349" s="9" t="e">
        <f>#REF!</f>
        <v>#REF!</v>
      </c>
      <c r="F349" s="9" t="e">
        <f>#REF!</f>
        <v>#REF!</v>
      </c>
      <c r="G349" s="9" t="e">
        <f>#REF!</f>
        <v>#REF!</v>
      </c>
      <c r="H349" s="9" t="e">
        <f>#REF!</f>
        <v>#REF!</v>
      </c>
    </row>
    <row r="350" spans="1:8" ht="15">
      <c r="A350" s="5" t="e">
        <f>#REF!</f>
        <v>#REF!</v>
      </c>
      <c r="B350" s="9" t="e">
        <f>#REF!</f>
        <v>#REF!</v>
      </c>
      <c r="C350" s="9" t="e">
        <f>#REF!</f>
        <v>#REF!</v>
      </c>
      <c r="D350" s="9" t="e">
        <f>#REF!</f>
        <v>#REF!</v>
      </c>
      <c r="E350" s="9" t="e">
        <f>#REF!</f>
        <v>#REF!</v>
      </c>
      <c r="F350" s="9" t="e">
        <f>#REF!</f>
        <v>#REF!</v>
      </c>
      <c r="G350" s="9" t="e">
        <f>#REF!</f>
        <v>#REF!</v>
      </c>
      <c r="H350" s="9" t="e">
        <f>#REF!</f>
        <v>#REF!</v>
      </c>
    </row>
    <row r="351" spans="1:8" ht="15">
      <c r="A351" s="5" t="e">
        <f>#REF!</f>
        <v>#REF!</v>
      </c>
      <c r="B351" s="9" t="e">
        <f>#REF!</f>
        <v>#REF!</v>
      </c>
      <c r="C351" s="9" t="e">
        <f>#REF!</f>
        <v>#REF!</v>
      </c>
      <c r="D351" s="9" t="e">
        <f>#REF!</f>
        <v>#REF!</v>
      </c>
      <c r="E351" s="9" t="e">
        <f>#REF!</f>
        <v>#REF!</v>
      </c>
      <c r="F351" s="9" t="e">
        <f>#REF!</f>
        <v>#REF!</v>
      </c>
      <c r="G351" s="9" t="e">
        <f>#REF!</f>
        <v>#REF!</v>
      </c>
      <c r="H351" s="9" t="e">
        <f>#REF!</f>
        <v>#REF!</v>
      </c>
    </row>
    <row r="352" spans="1:8" ht="15">
      <c r="A352" s="5" t="e">
        <f>#REF!</f>
        <v>#REF!</v>
      </c>
      <c r="B352" s="9" t="e">
        <f>#REF!</f>
        <v>#REF!</v>
      </c>
      <c r="C352" s="9" t="e">
        <f>#REF!</f>
        <v>#REF!</v>
      </c>
      <c r="D352" s="9" t="e">
        <f>#REF!</f>
        <v>#REF!</v>
      </c>
      <c r="E352" s="9" t="e">
        <f>#REF!</f>
        <v>#REF!</v>
      </c>
      <c r="F352" s="9" t="e">
        <f>#REF!</f>
        <v>#REF!</v>
      </c>
      <c r="G352" s="9" t="e">
        <f>#REF!</f>
        <v>#REF!</v>
      </c>
      <c r="H352" s="9" t="e">
        <f>#REF!</f>
        <v>#REF!</v>
      </c>
    </row>
    <row r="353" spans="1:8" ht="15">
      <c r="A353" s="5" t="e">
        <f>#REF!</f>
        <v>#REF!</v>
      </c>
      <c r="B353" s="9" t="e">
        <f>#REF!</f>
        <v>#REF!</v>
      </c>
      <c r="C353" s="9" t="e">
        <f>#REF!</f>
        <v>#REF!</v>
      </c>
      <c r="D353" s="9" t="e">
        <f>#REF!</f>
        <v>#REF!</v>
      </c>
      <c r="E353" s="9" t="e">
        <f>#REF!</f>
        <v>#REF!</v>
      </c>
      <c r="F353" s="9" t="e">
        <f>#REF!</f>
        <v>#REF!</v>
      </c>
      <c r="G353" s="9" t="e">
        <f>#REF!</f>
        <v>#REF!</v>
      </c>
      <c r="H353" s="9" t="e">
        <f>#REF!</f>
        <v>#REF!</v>
      </c>
    </row>
    <row r="354" spans="1:8" ht="15">
      <c r="A354" s="5" t="e">
        <f>#REF!</f>
        <v>#REF!</v>
      </c>
      <c r="B354" s="9" t="e">
        <f>#REF!</f>
        <v>#REF!</v>
      </c>
      <c r="C354" s="9" t="e">
        <f>#REF!</f>
        <v>#REF!</v>
      </c>
      <c r="D354" s="9" t="e">
        <f>#REF!</f>
        <v>#REF!</v>
      </c>
      <c r="E354" s="9" t="e">
        <f>#REF!</f>
        <v>#REF!</v>
      </c>
      <c r="F354" s="9" t="e">
        <f>#REF!</f>
        <v>#REF!</v>
      </c>
      <c r="G354" s="9" t="e">
        <f>#REF!</f>
        <v>#REF!</v>
      </c>
      <c r="H354" s="9" t="e">
        <f>#REF!</f>
        <v>#REF!</v>
      </c>
    </row>
    <row r="355" spans="1:8" ht="15">
      <c r="A355" s="5" t="e">
        <f>#REF!</f>
        <v>#REF!</v>
      </c>
      <c r="B355" s="9" t="e">
        <f>#REF!</f>
        <v>#REF!</v>
      </c>
      <c r="C355" s="9" t="e">
        <f>#REF!</f>
        <v>#REF!</v>
      </c>
      <c r="D355" s="9" t="e">
        <f>#REF!</f>
        <v>#REF!</v>
      </c>
      <c r="E355" s="9" t="e">
        <f>#REF!</f>
        <v>#REF!</v>
      </c>
      <c r="F355" s="9" t="e">
        <f>#REF!</f>
        <v>#REF!</v>
      </c>
      <c r="G355" s="9" t="e">
        <f>#REF!</f>
        <v>#REF!</v>
      </c>
      <c r="H355" s="9" t="e">
        <f>#REF!</f>
        <v>#REF!</v>
      </c>
    </row>
    <row r="356" spans="1:8" ht="15">
      <c r="A356" s="5" t="e">
        <f>#REF!</f>
        <v>#REF!</v>
      </c>
      <c r="B356" s="9" t="e">
        <f>#REF!</f>
        <v>#REF!</v>
      </c>
      <c r="C356" s="9" t="e">
        <f>#REF!</f>
        <v>#REF!</v>
      </c>
      <c r="D356" s="9" t="e">
        <f>#REF!</f>
        <v>#REF!</v>
      </c>
      <c r="E356" s="9" t="e">
        <f>#REF!</f>
        <v>#REF!</v>
      </c>
      <c r="F356" s="9" t="e">
        <f>#REF!</f>
        <v>#REF!</v>
      </c>
      <c r="G356" s="9" t="e">
        <f>#REF!</f>
        <v>#REF!</v>
      </c>
      <c r="H356" s="9" t="e">
        <f>#REF!</f>
        <v>#REF!</v>
      </c>
    </row>
    <row r="357" spans="1:8" ht="15">
      <c r="A357" s="5" t="e">
        <f>#REF!</f>
        <v>#REF!</v>
      </c>
      <c r="B357" s="9" t="e">
        <f>#REF!</f>
        <v>#REF!</v>
      </c>
      <c r="C357" s="9" t="e">
        <f>#REF!</f>
        <v>#REF!</v>
      </c>
      <c r="D357" s="9" t="e">
        <f>#REF!</f>
        <v>#REF!</v>
      </c>
      <c r="E357" s="9" t="e">
        <f>#REF!</f>
        <v>#REF!</v>
      </c>
      <c r="F357" s="9" t="e">
        <f>#REF!</f>
        <v>#REF!</v>
      </c>
      <c r="G357" s="9" t="e">
        <f>#REF!</f>
        <v>#REF!</v>
      </c>
      <c r="H357" s="9" t="e">
        <f>#REF!</f>
        <v>#REF!</v>
      </c>
    </row>
    <row r="358" spans="1:8" ht="15">
      <c r="A358" s="5" t="e">
        <f>#REF!</f>
        <v>#REF!</v>
      </c>
      <c r="B358" s="9" t="e">
        <f>#REF!</f>
        <v>#REF!</v>
      </c>
      <c r="C358" s="9" t="e">
        <f>#REF!</f>
        <v>#REF!</v>
      </c>
      <c r="D358" s="9" t="e">
        <f>#REF!</f>
        <v>#REF!</v>
      </c>
      <c r="E358" s="9" t="e">
        <f>#REF!</f>
        <v>#REF!</v>
      </c>
      <c r="F358" s="9" t="e">
        <f>#REF!</f>
        <v>#REF!</v>
      </c>
      <c r="G358" s="9" t="e">
        <f>#REF!</f>
        <v>#REF!</v>
      </c>
      <c r="H358" s="9" t="e">
        <f>#REF!</f>
        <v>#REF!</v>
      </c>
    </row>
    <row r="359" spans="1:8" ht="15">
      <c r="A359" s="5" t="e">
        <f>#REF!</f>
        <v>#REF!</v>
      </c>
      <c r="B359" s="9" t="e">
        <f>#REF!</f>
        <v>#REF!</v>
      </c>
      <c r="C359" s="9" t="e">
        <f>#REF!</f>
        <v>#REF!</v>
      </c>
      <c r="D359" s="9" t="e">
        <f>#REF!</f>
        <v>#REF!</v>
      </c>
      <c r="E359" s="9" t="e">
        <f>#REF!</f>
        <v>#REF!</v>
      </c>
      <c r="F359" s="9" t="e">
        <f>#REF!</f>
        <v>#REF!</v>
      </c>
      <c r="G359" s="9" t="e">
        <f>#REF!</f>
        <v>#REF!</v>
      </c>
      <c r="H359" s="9" t="e">
        <f>#REF!</f>
        <v>#REF!</v>
      </c>
    </row>
    <row r="360" spans="1:8" ht="15">
      <c r="A360" s="5" t="e">
        <f>#REF!</f>
        <v>#REF!</v>
      </c>
      <c r="B360" s="9" t="e">
        <f>#REF!</f>
        <v>#REF!</v>
      </c>
      <c r="C360" s="9" t="e">
        <f>#REF!</f>
        <v>#REF!</v>
      </c>
      <c r="D360" s="9" t="e">
        <f>#REF!</f>
        <v>#REF!</v>
      </c>
      <c r="E360" s="9" t="e">
        <f>#REF!</f>
        <v>#REF!</v>
      </c>
      <c r="F360" s="9" t="e">
        <f>#REF!</f>
        <v>#REF!</v>
      </c>
      <c r="G360" s="9" t="e">
        <f>#REF!</f>
        <v>#REF!</v>
      </c>
      <c r="H360" s="9" t="e">
        <f>#REF!</f>
        <v>#REF!</v>
      </c>
    </row>
    <row r="361" spans="1:8" ht="15">
      <c r="A361" s="5" t="e">
        <f>#REF!</f>
        <v>#REF!</v>
      </c>
      <c r="B361" s="9" t="e">
        <f>#REF!</f>
        <v>#REF!</v>
      </c>
      <c r="C361" s="9" t="e">
        <f>#REF!</f>
        <v>#REF!</v>
      </c>
      <c r="D361" s="9" t="e">
        <f>#REF!</f>
        <v>#REF!</v>
      </c>
      <c r="E361" s="9" t="e">
        <f>#REF!</f>
        <v>#REF!</v>
      </c>
      <c r="F361" s="9" t="e">
        <f>#REF!</f>
        <v>#REF!</v>
      </c>
      <c r="G361" s="9" t="e">
        <f>#REF!</f>
        <v>#REF!</v>
      </c>
      <c r="H361" s="9" t="e">
        <f>#REF!</f>
        <v>#REF!</v>
      </c>
    </row>
    <row r="362" spans="1:8" ht="15">
      <c r="A362" s="5" t="e">
        <f>#REF!</f>
        <v>#REF!</v>
      </c>
      <c r="B362" s="9" t="e">
        <f>#REF!</f>
        <v>#REF!</v>
      </c>
      <c r="C362" s="9" t="e">
        <f>#REF!</f>
        <v>#REF!</v>
      </c>
      <c r="D362" s="9" t="e">
        <f>#REF!</f>
        <v>#REF!</v>
      </c>
      <c r="E362" s="9" t="e">
        <f>#REF!</f>
        <v>#REF!</v>
      </c>
      <c r="F362" s="9" t="e">
        <f>#REF!</f>
        <v>#REF!</v>
      </c>
      <c r="G362" s="9" t="e">
        <f>#REF!</f>
        <v>#REF!</v>
      </c>
      <c r="H362" s="9" t="e">
        <f>#REF!</f>
        <v>#REF!</v>
      </c>
    </row>
    <row r="363" spans="1:8" ht="15">
      <c r="A363" s="5" t="e">
        <f>#REF!</f>
        <v>#REF!</v>
      </c>
      <c r="B363" s="9" t="e">
        <f>#REF!</f>
        <v>#REF!</v>
      </c>
      <c r="C363" s="9" t="e">
        <f>#REF!</f>
        <v>#REF!</v>
      </c>
      <c r="D363" s="9" t="e">
        <f>#REF!</f>
        <v>#REF!</v>
      </c>
      <c r="E363" s="9" t="e">
        <f>#REF!</f>
        <v>#REF!</v>
      </c>
      <c r="F363" s="9" t="e">
        <f>#REF!</f>
        <v>#REF!</v>
      </c>
      <c r="G363" s="9" t="e">
        <f>#REF!</f>
        <v>#REF!</v>
      </c>
      <c r="H363" s="9" t="e">
        <f>#REF!</f>
        <v>#REF!</v>
      </c>
    </row>
    <row r="364" spans="1:8" ht="15">
      <c r="A364" s="5" t="e">
        <f>#REF!</f>
        <v>#REF!</v>
      </c>
      <c r="B364" s="9" t="e">
        <f>#REF!</f>
        <v>#REF!</v>
      </c>
      <c r="C364" s="9" t="e">
        <f>#REF!</f>
        <v>#REF!</v>
      </c>
      <c r="D364" s="9" t="e">
        <f>#REF!</f>
        <v>#REF!</v>
      </c>
      <c r="E364" s="9" t="e">
        <f>#REF!</f>
        <v>#REF!</v>
      </c>
      <c r="F364" s="9" t="e">
        <f>#REF!</f>
        <v>#REF!</v>
      </c>
      <c r="G364" s="9" t="e">
        <f>#REF!</f>
        <v>#REF!</v>
      </c>
      <c r="H364" s="9" t="e">
        <f>#REF!</f>
        <v>#REF!</v>
      </c>
    </row>
    <row r="365" spans="1:8" ht="15">
      <c r="A365" s="5" t="e">
        <f>#REF!</f>
        <v>#REF!</v>
      </c>
      <c r="B365" s="9" t="e">
        <f>#REF!</f>
        <v>#REF!</v>
      </c>
      <c r="C365" s="9" t="e">
        <f>#REF!</f>
        <v>#REF!</v>
      </c>
      <c r="D365" s="9" t="e">
        <f>#REF!</f>
        <v>#REF!</v>
      </c>
      <c r="E365" s="9" t="e">
        <f>#REF!</f>
        <v>#REF!</v>
      </c>
      <c r="F365" s="9" t="e">
        <f>#REF!</f>
        <v>#REF!</v>
      </c>
      <c r="G365" s="9" t="e">
        <f>#REF!</f>
        <v>#REF!</v>
      </c>
      <c r="H365" s="9" t="e">
        <f>#REF!</f>
        <v>#REF!</v>
      </c>
    </row>
    <row r="366" spans="1:8" ht="15">
      <c r="A366" s="5" t="e">
        <f>#REF!</f>
        <v>#REF!</v>
      </c>
      <c r="B366" s="9" t="e">
        <f>#REF!</f>
        <v>#REF!</v>
      </c>
      <c r="C366" s="9" t="e">
        <f>#REF!</f>
        <v>#REF!</v>
      </c>
      <c r="D366" s="9" t="e">
        <f>#REF!</f>
        <v>#REF!</v>
      </c>
      <c r="E366" s="9" t="e">
        <f>#REF!</f>
        <v>#REF!</v>
      </c>
      <c r="F366" s="9" t="e">
        <f>#REF!</f>
        <v>#REF!</v>
      </c>
      <c r="G366" s="9" t="e">
        <f>#REF!</f>
        <v>#REF!</v>
      </c>
      <c r="H366" s="9" t="e">
        <f>#REF!</f>
        <v>#REF!</v>
      </c>
    </row>
    <row r="367" spans="1:8" ht="15">
      <c r="A367" s="5" t="e">
        <f>#REF!</f>
        <v>#REF!</v>
      </c>
      <c r="B367" s="9" t="e">
        <f>#REF!</f>
        <v>#REF!</v>
      </c>
      <c r="C367" s="9" t="e">
        <f>#REF!</f>
        <v>#REF!</v>
      </c>
      <c r="D367" s="9" t="e">
        <f>#REF!</f>
        <v>#REF!</v>
      </c>
      <c r="E367" s="9" t="e">
        <f>#REF!</f>
        <v>#REF!</v>
      </c>
      <c r="F367" s="9" t="e">
        <f>#REF!</f>
        <v>#REF!</v>
      </c>
      <c r="G367" s="9" t="e">
        <f>#REF!</f>
        <v>#REF!</v>
      </c>
      <c r="H367" s="9" t="e">
        <f>#REF!</f>
        <v>#REF!</v>
      </c>
    </row>
    <row r="368" spans="1:8" ht="15">
      <c r="A368" s="5" t="e">
        <f>#REF!</f>
        <v>#REF!</v>
      </c>
      <c r="B368" s="9" t="e">
        <f>#REF!</f>
        <v>#REF!</v>
      </c>
      <c r="C368" s="9" t="e">
        <f>#REF!</f>
        <v>#REF!</v>
      </c>
      <c r="D368" s="9" t="e">
        <f>#REF!</f>
        <v>#REF!</v>
      </c>
      <c r="E368" s="9" t="e">
        <f>#REF!</f>
        <v>#REF!</v>
      </c>
      <c r="F368" s="9" t="e">
        <f>#REF!</f>
        <v>#REF!</v>
      </c>
      <c r="G368" s="9" t="e">
        <f>#REF!</f>
        <v>#REF!</v>
      </c>
      <c r="H368" s="9" t="e">
        <f>#REF!</f>
        <v>#REF!</v>
      </c>
    </row>
    <row r="369" spans="1:8" ht="15">
      <c r="A369" s="5" t="e">
        <f>#REF!</f>
        <v>#REF!</v>
      </c>
      <c r="B369" s="9" t="e">
        <f>#REF!</f>
        <v>#REF!</v>
      </c>
      <c r="C369" s="9" t="e">
        <f>#REF!</f>
        <v>#REF!</v>
      </c>
      <c r="D369" s="9" t="e">
        <f>#REF!</f>
        <v>#REF!</v>
      </c>
      <c r="E369" s="9" t="e">
        <f>#REF!</f>
        <v>#REF!</v>
      </c>
      <c r="F369" s="9" t="e">
        <f>#REF!</f>
        <v>#REF!</v>
      </c>
      <c r="G369" s="9" t="e">
        <f>#REF!</f>
        <v>#REF!</v>
      </c>
      <c r="H369" s="9" t="e">
        <f>#REF!</f>
        <v>#REF!</v>
      </c>
    </row>
    <row r="370" spans="1:8" ht="15">
      <c r="A370" s="5" t="e">
        <f>#REF!</f>
        <v>#REF!</v>
      </c>
      <c r="B370" s="9" t="e">
        <f>#REF!</f>
        <v>#REF!</v>
      </c>
      <c r="C370" s="9" t="e">
        <f>#REF!</f>
        <v>#REF!</v>
      </c>
      <c r="D370" s="9" t="e">
        <f>#REF!</f>
        <v>#REF!</v>
      </c>
      <c r="E370" s="9" t="e">
        <f>#REF!</f>
        <v>#REF!</v>
      </c>
      <c r="F370" s="9" t="e">
        <f>#REF!</f>
        <v>#REF!</v>
      </c>
      <c r="G370" s="9" t="e">
        <f>#REF!</f>
        <v>#REF!</v>
      </c>
      <c r="H370" s="9" t="e">
        <f>#REF!</f>
        <v>#REF!</v>
      </c>
    </row>
    <row r="371" spans="1:8" ht="15">
      <c r="A371" s="5" t="e">
        <f>#REF!</f>
        <v>#REF!</v>
      </c>
      <c r="B371" s="9" t="e">
        <f>#REF!</f>
        <v>#REF!</v>
      </c>
      <c r="C371" s="9" t="e">
        <f>#REF!</f>
        <v>#REF!</v>
      </c>
      <c r="D371" s="9" t="e">
        <f>#REF!</f>
        <v>#REF!</v>
      </c>
      <c r="E371" s="9" t="e">
        <f>#REF!</f>
        <v>#REF!</v>
      </c>
      <c r="F371" s="9" t="e">
        <f>#REF!</f>
        <v>#REF!</v>
      </c>
      <c r="G371" s="9" t="e">
        <f>#REF!</f>
        <v>#REF!</v>
      </c>
      <c r="H371" s="9" t="e">
        <f>#REF!</f>
        <v>#REF!</v>
      </c>
    </row>
    <row r="372" spans="1:8" ht="15">
      <c r="A372" s="5" t="e">
        <f>#REF!</f>
        <v>#REF!</v>
      </c>
      <c r="B372" s="9" t="e">
        <f>#REF!</f>
        <v>#REF!</v>
      </c>
      <c r="C372" s="9" t="e">
        <f>#REF!</f>
        <v>#REF!</v>
      </c>
      <c r="D372" s="9" t="e">
        <f>#REF!</f>
        <v>#REF!</v>
      </c>
      <c r="E372" s="9" t="e">
        <f>#REF!</f>
        <v>#REF!</v>
      </c>
      <c r="F372" s="9" t="e">
        <f>#REF!</f>
        <v>#REF!</v>
      </c>
      <c r="G372" s="9" t="e">
        <f>#REF!</f>
        <v>#REF!</v>
      </c>
      <c r="H372" s="9" t="e">
        <f>#REF!</f>
        <v>#REF!</v>
      </c>
    </row>
    <row r="373" spans="1:8" ht="15">
      <c r="A373" s="5" t="e">
        <f>#REF!</f>
        <v>#REF!</v>
      </c>
      <c r="B373" s="9" t="e">
        <f>#REF!</f>
        <v>#REF!</v>
      </c>
      <c r="C373" s="9" t="e">
        <f>#REF!</f>
        <v>#REF!</v>
      </c>
      <c r="D373" s="9" t="e">
        <f>#REF!</f>
        <v>#REF!</v>
      </c>
      <c r="E373" s="9" t="e">
        <f>#REF!</f>
        <v>#REF!</v>
      </c>
      <c r="F373" s="9" t="e">
        <f>#REF!</f>
        <v>#REF!</v>
      </c>
      <c r="G373" s="9" t="e">
        <f>#REF!</f>
        <v>#REF!</v>
      </c>
      <c r="H373" s="9" t="e">
        <f>#REF!</f>
        <v>#REF!</v>
      </c>
    </row>
    <row r="374" spans="1:8" ht="15">
      <c r="A374" s="5" t="e">
        <f>#REF!</f>
        <v>#REF!</v>
      </c>
      <c r="B374" s="9" t="e">
        <f>#REF!</f>
        <v>#REF!</v>
      </c>
      <c r="C374" s="9" t="e">
        <f>#REF!</f>
        <v>#REF!</v>
      </c>
      <c r="D374" s="9" t="e">
        <f>#REF!</f>
        <v>#REF!</v>
      </c>
      <c r="E374" s="9" t="e">
        <f>#REF!</f>
        <v>#REF!</v>
      </c>
      <c r="F374" s="9" t="e">
        <f>#REF!</f>
        <v>#REF!</v>
      </c>
      <c r="G374" s="9" t="e">
        <f>#REF!</f>
        <v>#REF!</v>
      </c>
      <c r="H374" s="9" t="e">
        <f>#REF!</f>
        <v>#REF!</v>
      </c>
    </row>
    <row r="375" ht="15">
      <c r="A375" s="5" t="s">
        <v>117</v>
      </c>
    </row>
  </sheetData>
  <sheetProtection/>
  <printOptions/>
  <pageMargins left="0.25" right="0.24" top="1" bottom="1" header="0.5" footer="0.5"/>
  <pageSetup orientation="portrait" paperSize="9"/>
  <headerFooter alignWithMargins="0">
    <oddHeader>&amp;C&amp;F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6"/>
  <dimension ref="A1:AQ32"/>
  <sheetViews>
    <sheetView showGridLines="0" zoomScalePageLayoutView="0" workbookViewId="0" topLeftCell="A1">
      <selection activeCell="E12" sqref="E12"/>
    </sheetView>
  </sheetViews>
  <sheetFormatPr defaultColWidth="8.88671875" defaultRowHeight="15"/>
  <cols>
    <col min="1" max="1" width="4.6640625" style="116" customWidth="1"/>
    <col min="2" max="2" width="21.77734375" style="116" customWidth="1"/>
    <col min="3" max="3" width="0.9921875" style="116" customWidth="1"/>
    <col min="4" max="4" width="21.77734375" style="116" customWidth="1"/>
    <col min="5" max="5" width="14.99609375" style="117" customWidth="1"/>
    <col min="6" max="6" width="19.4453125" style="116" customWidth="1"/>
    <col min="7" max="7" width="1.2265625" style="116" customWidth="1"/>
    <col min="8" max="8" width="21.77734375" style="116" customWidth="1"/>
    <col min="9" max="9" width="3.3359375" style="117" customWidth="1"/>
    <col min="10" max="11" width="1.2265625" style="117" customWidth="1"/>
    <col min="12" max="12" width="1.5625" style="117" customWidth="1"/>
    <col min="13" max="14" width="3.99609375" style="117" customWidth="1"/>
    <col min="15" max="16" width="1.2265625" style="117" customWidth="1"/>
    <col min="17" max="18" width="3.6640625" style="117" customWidth="1"/>
    <col min="19" max="19" width="4.21484375" style="117" customWidth="1"/>
    <col min="20" max="20" width="0.88671875" style="117" customWidth="1"/>
    <col min="21" max="22" width="1.2265625" style="117" customWidth="1"/>
    <col min="23" max="23" width="8.88671875" style="117" customWidth="1"/>
    <col min="24" max="26" width="1.2265625" style="117" customWidth="1"/>
    <col min="27" max="27" width="8.88671875" style="117" customWidth="1"/>
    <col min="28" max="28" width="0.88671875" style="117" customWidth="1"/>
    <col min="29" max="30" width="1.2265625" style="117" customWidth="1"/>
    <col min="31" max="31" width="8.88671875" style="117" customWidth="1"/>
    <col min="32" max="32" width="0.88671875" style="117" customWidth="1"/>
    <col min="33" max="34" width="1.2265625" style="117" customWidth="1"/>
    <col min="35" max="35" width="8.88671875" style="117" customWidth="1"/>
    <col min="36" max="37" width="0.88671875" style="117" customWidth="1"/>
    <col min="38" max="38" width="1.2265625" style="117" customWidth="1"/>
    <col min="39" max="39" width="8.88671875" style="117" customWidth="1"/>
    <col min="40" max="40" width="2.10546875" style="117" customWidth="1"/>
    <col min="41" max="41" width="8.88671875" style="117" customWidth="1"/>
    <col min="42" max="42" width="1.2265625" style="117" customWidth="1"/>
    <col min="43" max="16384" width="8.88671875" style="117" customWidth="1"/>
  </cols>
  <sheetData>
    <row r="1" spans="1:42" ht="28.5" customHeight="1">
      <c r="A1" s="136" t="s">
        <v>125</v>
      </c>
      <c r="B1" s="115"/>
      <c r="E1" s="116"/>
      <c r="T1" s="118"/>
      <c r="U1" s="118"/>
      <c r="V1" s="118"/>
      <c r="X1" s="118"/>
      <c r="Y1" s="118"/>
      <c r="Z1" s="118"/>
      <c r="AB1" s="118"/>
      <c r="AC1" s="118"/>
      <c r="AD1" s="118"/>
      <c r="AN1" s="119"/>
      <c r="AP1" s="120"/>
    </row>
    <row r="2" spans="1:42" ht="24" customHeight="1">
      <c r="A2" s="137" t="str">
        <f>Parametre!$B$1</f>
        <v>Ketshop Satellite i KSK</v>
      </c>
      <c r="E2" s="116"/>
      <c r="F2" s="121"/>
      <c r="T2" s="118"/>
      <c r="U2" s="118"/>
      <c r="V2" s="118"/>
      <c r="X2" s="118"/>
      <c r="Y2" s="118"/>
      <c r="Z2" s="118"/>
      <c r="AB2" s="118"/>
      <c r="AC2" s="118"/>
      <c r="AD2" s="118"/>
      <c r="AN2" s="119"/>
      <c r="AP2" s="120"/>
    </row>
    <row r="3" spans="1:42" ht="21" customHeight="1">
      <c r="A3" s="122"/>
      <c r="B3" s="123"/>
      <c r="E3" s="124" t="s">
        <v>7</v>
      </c>
      <c r="F3" s="125" t="s">
        <v>8</v>
      </c>
      <c r="H3" s="126" t="s">
        <v>9</v>
      </c>
      <c r="O3" s="127" t="s">
        <v>10</v>
      </c>
      <c r="P3" s="128"/>
      <c r="Q3" s="128"/>
      <c r="R3" s="128"/>
      <c r="S3" s="127" t="s">
        <v>11</v>
      </c>
      <c r="T3" s="118"/>
      <c r="U3" s="118"/>
      <c r="V3" s="118"/>
      <c r="X3" s="118"/>
      <c r="Y3" s="118"/>
      <c r="Z3" s="118"/>
      <c r="AB3" s="118"/>
      <c r="AC3" s="118"/>
      <c r="AD3" s="118"/>
      <c r="AN3" s="119"/>
      <c r="AP3" s="120"/>
    </row>
    <row r="4" spans="1:43" ht="11.25">
      <c r="A4" s="122"/>
      <c r="B4" s="129"/>
      <c r="C4" s="129"/>
      <c r="D4" s="129"/>
      <c r="E4" s="130"/>
      <c r="F4" s="129"/>
      <c r="G4" s="129"/>
      <c r="H4" s="129"/>
      <c r="I4" s="120" t="s">
        <v>12</v>
      </c>
      <c r="J4" s="131" t="s">
        <v>13</v>
      </c>
      <c r="K4" s="131" t="s">
        <v>13</v>
      </c>
      <c r="L4" s="131" t="s">
        <v>13</v>
      </c>
      <c r="M4" s="131" t="s">
        <v>13</v>
      </c>
      <c r="N4" s="131" t="s">
        <v>13</v>
      </c>
      <c r="O4" s="119">
        <v>1</v>
      </c>
      <c r="P4" s="119">
        <v>2</v>
      </c>
      <c r="Q4" s="119">
        <v>3</v>
      </c>
      <c r="R4" s="119">
        <v>4</v>
      </c>
      <c r="T4" s="132" t="s">
        <v>14</v>
      </c>
      <c r="U4" s="132"/>
      <c r="V4" s="132"/>
      <c r="W4" s="120"/>
      <c r="X4" s="132" t="s">
        <v>15</v>
      </c>
      <c r="Y4" s="132"/>
      <c r="Z4" s="132"/>
      <c r="AA4" s="120"/>
      <c r="AB4" s="132" t="s">
        <v>16</v>
      </c>
      <c r="AC4" s="132"/>
      <c r="AD4" s="132"/>
      <c r="AE4" s="120"/>
      <c r="AF4" s="132" t="s">
        <v>17</v>
      </c>
      <c r="AG4" s="132"/>
      <c r="AH4" s="132"/>
      <c r="AI4" s="120"/>
      <c r="AJ4" s="132" t="s">
        <v>18</v>
      </c>
      <c r="AK4" s="132"/>
      <c r="AL4" s="132"/>
      <c r="AM4" s="120"/>
      <c r="AN4" s="119" t="s">
        <v>19</v>
      </c>
      <c r="AO4" s="120"/>
      <c r="AP4" s="120"/>
      <c r="AQ4" s="120"/>
    </row>
    <row r="5" spans="1:42" ht="11.25">
      <c r="A5" s="133" t="s">
        <v>120</v>
      </c>
      <c r="B5" s="130" t="str">
        <f>'DB-Ræk'!M5</f>
        <v>Karina Pilak</v>
      </c>
      <c r="C5" s="130" t="s">
        <v>20</v>
      </c>
      <c r="D5" s="130" t="str">
        <f>'DB-Ræk'!M6</f>
        <v>Simone Kamp Martens</v>
      </c>
      <c r="E5" s="206" t="s">
        <v>293</v>
      </c>
      <c r="F5" s="130" t="str">
        <f aca="true" t="shared" si="0" ref="F5:F16">IF(S5&lt;2,TOM,IF($AP5=1,B5,D5))</f>
        <v>Karina Pilak</v>
      </c>
      <c r="G5" s="129"/>
      <c r="H5" s="130" t="str">
        <f aca="true" t="shared" si="1" ref="H5:H16">IF(S5&lt;2,TOM,IF($AP5=1,D5,B5))</f>
        <v>Simone Kamp Martens</v>
      </c>
      <c r="I5" s="119">
        <f aca="true" t="shared" si="2" ref="I5:I16">LEN(E5)</f>
        <v>14</v>
      </c>
      <c r="J5" s="119">
        <f aca="true" t="shared" si="3" ref="J5:J16">FIND("/",$E5)</f>
        <v>3</v>
      </c>
      <c r="K5" s="119">
        <f aca="true" t="shared" si="4" ref="K5:K16">FIND("/",$E5,($J5+1))</f>
        <v>8</v>
      </c>
      <c r="L5" s="119">
        <f aca="true" t="shared" si="5" ref="L5:L16">FIND("/",$E5,($K5+1))</f>
        <v>13</v>
      </c>
      <c r="M5" s="119" t="e">
        <f aca="true" t="shared" si="6" ref="M5:M16">FIND("/",$E5,($L5+1))</f>
        <v>#VALUE!</v>
      </c>
      <c r="N5" s="119" t="e">
        <f aca="true" t="shared" si="7" ref="N5:N16">FIND("/",$E5,($M5+1))</f>
        <v>#VALUE!</v>
      </c>
      <c r="O5" s="119">
        <f aca="true" t="shared" si="8" ref="O5:O16">FIND(" ",$E5)</f>
        <v>5</v>
      </c>
      <c r="P5" s="119">
        <f aca="true" t="shared" si="9" ref="P5:R16">FIND(" ",$E5,O5+1)</f>
        <v>10</v>
      </c>
      <c r="Q5" s="119" t="e">
        <f t="shared" si="9"/>
        <v>#VALUE!</v>
      </c>
      <c r="R5" s="119" t="e">
        <f t="shared" si="9"/>
        <v>#VALUE!</v>
      </c>
      <c r="S5" s="119">
        <f aca="true" t="shared" si="10" ref="S5:S16">COUNT(J5:N5)</f>
        <v>3</v>
      </c>
      <c r="T5" s="119" t="str">
        <f aca="true" t="shared" si="11" ref="T5:T16">MID($E5,1,J5-1)</f>
        <v>11</v>
      </c>
      <c r="U5" s="119" t="str">
        <f aca="true" t="shared" si="12" ref="U5:U16">MID($E5,J5+1,2)</f>
        <v>1 </v>
      </c>
      <c r="V5" s="119">
        <f aca="true" t="shared" si="13" ref="V5:V16">IF(VALUE(T5)=VALUE(U5),-99,IF(VALUE(T5)&gt;VALUE(U5),1,5))</f>
        <v>1</v>
      </c>
      <c r="W5" s="120"/>
      <c r="X5" s="119" t="str">
        <f aca="true" t="shared" si="14" ref="X5:X16">MID($E5,O5+1,K5-O5-1)</f>
        <v>11</v>
      </c>
      <c r="Y5" s="119" t="str">
        <f aca="true" t="shared" si="15" ref="Y5:Y16">MID($E5,K5+1,2)</f>
        <v>3 </v>
      </c>
      <c r="Z5" s="119">
        <f aca="true" t="shared" si="16" ref="Z5:Z16">IF(VALUE(X5)&gt;VALUE(Y5),1,5)</f>
        <v>1</v>
      </c>
      <c r="AA5" s="120"/>
      <c r="AB5" s="119" t="str">
        <f aca="true" t="shared" si="17" ref="AB5:AB16">MID($E5,P5+1,L5-P5-1)</f>
        <v>11</v>
      </c>
      <c r="AC5" s="119" t="str">
        <f aca="true" t="shared" si="18" ref="AC5:AC16">MID($E5,L5+1,2)</f>
        <v>4</v>
      </c>
      <c r="AD5" s="119">
        <f aca="true" t="shared" si="19" ref="AD5:AD16">IF(VALUE(AB5)&gt;VALUE(AC5),1,5)</f>
        <v>1</v>
      </c>
      <c r="AF5" s="119">
        <f aca="true" t="shared" si="20" ref="AF5:AF16">IF(S5=3,"",MID($E5,Q5+1,M5-Q5-1))</f>
      </c>
      <c r="AG5" s="119">
        <f aca="true" t="shared" si="21" ref="AG5:AG16">IF(S5=3,"",MID($E5,M5+1,2))</f>
      </c>
      <c r="AH5" s="119">
        <f aca="true" t="shared" si="22" ref="AH5:AH16">IF(AF5="","",IF(VALUE(AF5)&gt;VALUE(AG5),1,5))</f>
      </c>
      <c r="AJ5" s="119">
        <f aca="true" t="shared" si="23" ref="AJ5:AJ16">IF(S5&lt;5,"",MID($E5,R5+1,N5-R5-1))</f>
      </c>
      <c r="AK5" s="119">
        <f aca="true" t="shared" si="24" ref="AK5:AK16">IF(S5&lt;5,"",MID($E5,N5+1,2))</f>
      </c>
      <c r="AL5" s="119">
        <f aca="true" t="shared" si="25" ref="AL5:AL16">IF(AJ5="","",IF(VALUE(AJ5)&gt;VALUE(AK5),1,5))</f>
      </c>
      <c r="AN5" s="119">
        <f aca="true" t="shared" si="26" ref="AN5:AN16">SUM(V5,Z5,AD5,AH5,AL5)</f>
        <v>3</v>
      </c>
      <c r="AP5" s="120">
        <f aca="true" t="shared" si="27" ref="AP5:AP16">IF(AN5&lt;1,0,IF(AN5&lt;14,1,2))</f>
        <v>1</v>
      </c>
    </row>
    <row r="6" spans="1:42" ht="11.25">
      <c r="A6" s="133" t="s">
        <v>118</v>
      </c>
      <c r="B6" s="130" t="str">
        <f>'DB-Ræk'!M7</f>
        <v>Lise Aagesen</v>
      </c>
      <c r="C6" s="130" t="s">
        <v>20</v>
      </c>
      <c r="D6" s="130" t="str">
        <f>'DB-Ræk'!M8</f>
        <v>Judit Nemeth</v>
      </c>
      <c r="E6" s="206" t="s">
        <v>295</v>
      </c>
      <c r="F6" s="130" t="str">
        <f t="shared" si="0"/>
        <v>Judit Nemeth</v>
      </c>
      <c r="G6" s="129"/>
      <c r="H6" s="130" t="str">
        <f t="shared" si="1"/>
        <v>Lise Aagesen</v>
      </c>
      <c r="I6" s="119">
        <f t="shared" si="2"/>
        <v>14</v>
      </c>
      <c r="J6" s="119">
        <f t="shared" si="3"/>
        <v>2</v>
      </c>
      <c r="K6" s="119">
        <f t="shared" si="4"/>
        <v>7</v>
      </c>
      <c r="L6" s="119">
        <f t="shared" si="5"/>
        <v>12</v>
      </c>
      <c r="M6" s="119" t="e">
        <f t="shared" si="6"/>
        <v>#VALUE!</v>
      </c>
      <c r="N6" s="119" t="e">
        <f t="shared" si="7"/>
        <v>#VALUE!</v>
      </c>
      <c r="O6" s="119">
        <f t="shared" si="8"/>
        <v>5</v>
      </c>
      <c r="P6" s="119">
        <f t="shared" si="9"/>
        <v>10</v>
      </c>
      <c r="Q6" s="119" t="e">
        <f t="shared" si="9"/>
        <v>#VALUE!</v>
      </c>
      <c r="R6" s="119" t="e">
        <f t="shared" si="9"/>
        <v>#VALUE!</v>
      </c>
      <c r="S6" s="119">
        <f t="shared" si="10"/>
        <v>3</v>
      </c>
      <c r="T6" s="119" t="str">
        <f t="shared" si="11"/>
        <v>9</v>
      </c>
      <c r="U6" s="119" t="str">
        <f t="shared" si="12"/>
        <v>11</v>
      </c>
      <c r="V6" s="119">
        <f t="shared" si="13"/>
        <v>5</v>
      </c>
      <c r="W6" s="120"/>
      <c r="X6" s="119" t="str">
        <f t="shared" si="14"/>
        <v>7</v>
      </c>
      <c r="Y6" s="119" t="str">
        <f t="shared" si="15"/>
        <v>11</v>
      </c>
      <c r="Z6" s="119">
        <f t="shared" si="16"/>
        <v>5</v>
      </c>
      <c r="AA6" s="120"/>
      <c r="AB6" s="119" t="str">
        <f t="shared" si="17"/>
        <v>9</v>
      </c>
      <c r="AC6" s="119" t="str">
        <f t="shared" si="18"/>
        <v>11</v>
      </c>
      <c r="AD6" s="119">
        <f t="shared" si="19"/>
        <v>5</v>
      </c>
      <c r="AF6" s="119">
        <f t="shared" si="20"/>
      </c>
      <c r="AG6" s="119">
        <f t="shared" si="21"/>
      </c>
      <c r="AH6" s="119">
        <f t="shared" si="22"/>
      </c>
      <c r="AJ6" s="119">
        <f t="shared" si="23"/>
      </c>
      <c r="AK6" s="119">
        <f t="shared" si="24"/>
      </c>
      <c r="AL6" s="119">
        <f t="shared" si="25"/>
      </c>
      <c r="AN6" s="119">
        <f t="shared" si="26"/>
        <v>15</v>
      </c>
      <c r="AP6" s="120">
        <f t="shared" si="27"/>
        <v>2</v>
      </c>
    </row>
    <row r="7" spans="1:42" ht="11.25">
      <c r="A7" s="133" t="s">
        <v>121</v>
      </c>
      <c r="B7" s="130" t="str">
        <f>'DB-Ræk'!M9</f>
        <v>Eve Alfonso</v>
      </c>
      <c r="C7" s="130" t="s">
        <v>20</v>
      </c>
      <c r="D7" s="130" t="str">
        <f>'DB-Ræk'!M10</f>
        <v>Natasja Krummes</v>
      </c>
      <c r="E7" s="206" t="s">
        <v>294</v>
      </c>
      <c r="F7" s="130" t="str">
        <f t="shared" si="0"/>
        <v>Eve Alfonso</v>
      </c>
      <c r="G7" s="129"/>
      <c r="H7" s="130" t="str">
        <f t="shared" si="1"/>
        <v>Natasja Krummes</v>
      </c>
      <c r="I7" s="119">
        <f t="shared" si="2"/>
        <v>19</v>
      </c>
      <c r="J7" s="119">
        <f t="shared" si="3"/>
        <v>3</v>
      </c>
      <c r="K7" s="119">
        <f t="shared" si="4"/>
        <v>7</v>
      </c>
      <c r="L7" s="119">
        <f t="shared" si="5"/>
        <v>13</v>
      </c>
      <c r="M7" s="119">
        <f t="shared" si="6"/>
        <v>18</v>
      </c>
      <c r="N7" s="119" t="e">
        <f t="shared" si="7"/>
        <v>#VALUE!</v>
      </c>
      <c r="O7" s="119">
        <f t="shared" si="8"/>
        <v>5</v>
      </c>
      <c r="P7" s="119">
        <f t="shared" si="9"/>
        <v>10</v>
      </c>
      <c r="Q7" s="119">
        <f t="shared" si="9"/>
        <v>15</v>
      </c>
      <c r="R7" s="119" t="e">
        <f t="shared" si="9"/>
        <v>#VALUE!</v>
      </c>
      <c r="S7" s="119">
        <f t="shared" si="10"/>
        <v>4</v>
      </c>
      <c r="T7" s="119" t="str">
        <f t="shared" si="11"/>
        <v>11</v>
      </c>
      <c r="U7" s="119" t="str">
        <f t="shared" si="12"/>
        <v>6 </v>
      </c>
      <c r="V7" s="119">
        <f t="shared" si="13"/>
        <v>1</v>
      </c>
      <c r="W7" s="120"/>
      <c r="X7" s="119" t="str">
        <f t="shared" si="14"/>
        <v>7</v>
      </c>
      <c r="Y7" s="119" t="str">
        <f t="shared" si="15"/>
        <v>11</v>
      </c>
      <c r="Z7" s="119">
        <f t="shared" si="16"/>
        <v>5</v>
      </c>
      <c r="AA7" s="120"/>
      <c r="AB7" s="119" t="str">
        <f t="shared" si="17"/>
        <v>11</v>
      </c>
      <c r="AC7" s="119" t="str">
        <f t="shared" si="18"/>
        <v>8 </v>
      </c>
      <c r="AD7" s="119">
        <f t="shared" si="19"/>
        <v>1</v>
      </c>
      <c r="AF7" s="119" t="str">
        <f t="shared" si="20"/>
        <v>11</v>
      </c>
      <c r="AG7" s="119" t="str">
        <f t="shared" si="21"/>
        <v>8</v>
      </c>
      <c r="AH7" s="119">
        <f t="shared" si="22"/>
        <v>1</v>
      </c>
      <c r="AJ7" s="119">
        <f t="shared" si="23"/>
      </c>
      <c r="AK7" s="119">
        <f t="shared" si="24"/>
      </c>
      <c r="AL7" s="119">
        <f t="shared" si="25"/>
      </c>
      <c r="AN7" s="119">
        <f t="shared" si="26"/>
        <v>8</v>
      </c>
      <c r="AP7" s="120">
        <f t="shared" si="27"/>
        <v>1</v>
      </c>
    </row>
    <row r="8" spans="1:42" ht="11.25">
      <c r="A8" s="133" t="s">
        <v>123</v>
      </c>
      <c r="B8" s="130" t="str">
        <f>'DB-Ræk'!M11</f>
        <v>Herdis Gudbrandsdottir</v>
      </c>
      <c r="C8" s="130" t="s">
        <v>20</v>
      </c>
      <c r="D8" s="130" t="str">
        <f>'DB-Ræk'!M12</f>
        <v>Leila Jørgensen</v>
      </c>
      <c r="E8" s="206" t="s">
        <v>296</v>
      </c>
      <c r="F8" s="130" t="str">
        <f t="shared" si="0"/>
        <v>Leila Jørgensen</v>
      </c>
      <c r="G8" s="129"/>
      <c r="H8" s="130" t="str">
        <f t="shared" si="1"/>
        <v>Herdis Gudbrandsdottir</v>
      </c>
      <c r="I8" s="119">
        <f t="shared" si="2"/>
        <v>14</v>
      </c>
      <c r="J8" s="119">
        <f t="shared" si="3"/>
        <v>2</v>
      </c>
      <c r="K8" s="119">
        <f t="shared" si="4"/>
        <v>7</v>
      </c>
      <c r="L8" s="119">
        <f t="shared" si="5"/>
        <v>12</v>
      </c>
      <c r="M8" s="119" t="e">
        <f t="shared" si="6"/>
        <v>#VALUE!</v>
      </c>
      <c r="N8" s="119" t="e">
        <f t="shared" si="7"/>
        <v>#VALUE!</v>
      </c>
      <c r="O8" s="119">
        <f t="shared" si="8"/>
        <v>5</v>
      </c>
      <c r="P8" s="119">
        <f t="shared" si="9"/>
        <v>10</v>
      </c>
      <c r="Q8" s="119" t="e">
        <f t="shared" si="9"/>
        <v>#VALUE!</v>
      </c>
      <c r="R8" s="119" t="e">
        <f t="shared" si="9"/>
        <v>#VALUE!</v>
      </c>
      <c r="S8" s="119">
        <f t="shared" si="10"/>
        <v>3</v>
      </c>
      <c r="T8" s="119" t="str">
        <f t="shared" si="11"/>
        <v>5</v>
      </c>
      <c r="U8" s="119" t="str">
        <f t="shared" si="12"/>
        <v>11</v>
      </c>
      <c r="V8" s="119">
        <f t="shared" si="13"/>
        <v>5</v>
      </c>
      <c r="W8" s="120"/>
      <c r="X8" s="119" t="str">
        <f t="shared" si="14"/>
        <v>5</v>
      </c>
      <c r="Y8" s="119" t="str">
        <f t="shared" si="15"/>
        <v>11</v>
      </c>
      <c r="Z8" s="119">
        <f t="shared" si="16"/>
        <v>5</v>
      </c>
      <c r="AA8" s="120"/>
      <c r="AB8" s="119" t="str">
        <f t="shared" si="17"/>
        <v>5</v>
      </c>
      <c r="AC8" s="119" t="str">
        <f t="shared" si="18"/>
        <v>11</v>
      </c>
      <c r="AD8" s="119">
        <f t="shared" si="19"/>
        <v>5</v>
      </c>
      <c r="AF8" s="119">
        <f t="shared" si="20"/>
      </c>
      <c r="AG8" s="119">
        <f t="shared" si="21"/>
      </c>
      <c r="AH8" s="119">
        <f t="shared" si="22"/>
      </c>
      <c r="AJ8" s="119">
        <f t="shared" si="23"/>
      </c>
      <c r="AK8" s="119">
        <f t="shared" si="24"/>
      </c>
      <c r="AL8" s="119">
        <f t="shared" si="25"/>
      </c>
      <c r="AN8" s="119">
        <f t="shared" si="26"/>
        <v>15</v>
      </c>
      <c r="AP8" s="120">
        <f t="shared" si="27"/>
        <v>2</v>
      </c>
    </row>
    <row r="9" spans="1:42" ht="11.25">
      <c r="A9" s="133" t="s">
        <v>119</v>
      </c>
      <c r="B9" s="130" t="str">
        <f>REPT(F5,1)</f>
        <v>Karina Pilak</v>
      </c>
      <c r="C9" s="130" t="s">
        <v>20</v>
      </c>
      <c r="D9" s="130" t="str">
        <f>REPT(F6,1)</f>
        <v>Judit Nemeth</v>
      </c>
      <c r="E9" s="82" t="s">
        <v>322</v>
      </c>
      <c r="F9" s="130" t="str">
        <f t="shared" si="0"/>
        <v>Karina Pilak</v>
      </c>
      <c r="G9" s="129"/>
      <c r="H9" s="130" t="str">
        <f t="shared" si="1"/>
        <v>Judit Nemeth</v>
      </c>
      <c r="I9" s="119">
        <f t="shared" si="2"/>
        <v>19</v>
      </c>
      <c r="J9" s="119">
        <f t="shared" si="3"/>
        <v>3</v>
      </c>
      <c r="K9" s="119">
        <f t="shared" si="4"/>
        <v>7</v>
      </c>
      <c r="L9" s="119">
        <f t="shared" si="5"/>
        <v>13</v>
      </c>
      <c r="M9" s="119">
        <f t="shared" si="6"/>
        <v>18</v>
      </c>
      <c r="N9" s="119" t="e">
        <f t="shared" si="7"/>
        <v>#VALUE!</v>
      </c>
      <c r="O9" s="119">
        <f t="shared" si="8"/>
        <v>5</v>
      </c>
      <c r="P9" s="119">
        <f t="shared" si="9"/>
        <v>10</v>
      </c>
      <c r="Q9" s="119">
        <f t="shared" si="9"/>
        <v>15</v>
      </c>
      <c r="R9" s="119" t="e">
        <f t="shared" si="9"/>
        <v>#VALUE!</v>
      </c>
      <c r="S9" s="119">
        <f t="shared" si="10"/>
        <v>4</v>
      </c>
      <c r="T9" s="119" t="str">
        <f t="shared" si="11"/>
        <v>11</v>
      </c>
      <c r="U9" s="119" t="str">
        <f t="shared" si="12"/>
        <v>8 </v>
      </c>
      <c r="V9" s="119">
        <f t="shared" si="13"/>
        <v>1</v>
      </c>
      <c r="W9" s="120"/>
      <c r="X9" s="119" t="str">
        <f t="shared" si="14"/>
        <v>8</v>
      </c>
      <c r="Y9" s="119" t="str">
        <f t="shared" si="15"/>
        <v>11</v>
      </c>
      <c r="Z9" s="119">
        <f t="shared" si="16"/>
        <v>5</v>
      </c>
      <c r="AA9" s="120"/>
      <c r="AB9" s="119" t="str">
        <f t="shared" si="17"/>
        <v>11</v>
      </c>
      <c r="AC9" s="119" t="str">
        <f t="shared" si="18"/>
        <v>6 </v>
      </c>
      <c r="AD9" s="119">
        <f t="shared" si="19"/>
        <v>1</v>
      </c>
      <c r="AF9" s="119" t="str">
        <f t="shared" si="20"/>
        <v>11</v>
      </c>
      <c r="AG9" s="119" t="str">
        <f t="shared" si="21"/>
        <v>8</v>
      </c>
      <c r="AH9" s="119">
        <f t="shared" si="22"/>
        <v>1</v>
      </c>
      <c r="AJ9" s="119">
        <f t="shared" si="23"/>
      </c>
      <c r="AK9" s="119">
        <f t="shared" si="24"/>
      </c>
      <c r="AL9" s="119">
        <f t="shared" si="25"/>
      </c>
      <c r="AN9" s="119">
        <f t="shared" si="26"/>
        <v>8</v>
      </c>
      <c r="AP9" s="120">
        <f t="shared" si="27"/>
        <v>1</v>
      </c>
    </row>
    <row r="10" spans="1:42" ht="11.25">
      <c r="A10" s="133" t="s">
        <v>122</v>
      </c>
      <c r="B10" s="130" t="str">
        <f>REPT(F7,1)</f>
        <v>Eve Alfonso</v>
      </c>
      <c r="C10" s="130" t="s">
        <v>20</v>
      </c>
      <c r="D10" s="130" t="str">
        <f>REPT(F8,1)</f>
        <v>Leila Jørgensen</v>
      </c>
      <c r="E10" s="82" t="s">
        <v>320</v>
      </c>
      <c r="F10" s="130" t="str">
        <f t="shared" si="0"/>
        <v>Leila Jørgensen</v>
      </c>
      <c r="G10" s="129"/>
      <c r="H10" s="130" t="str">
        <f t="shared" si="1"/>
        <v>Eve Alfonso</v>
      </c>
      <c r="I10" s="119">
        <f t="shared" si="2"/>
        <v>15</v>
      </c>
      <c r="J10" s="119">
        <f t="shared" si="3"/>
        <v>2</v>
      </c>
      <c r="K10" s="119">
        <f t="shared" si="4"/>
        <v>8</v>
      </c>
      <c r="L10" s="119">
        <f t="shared" si="5"/>
        <v>13</v>
      </c>
      <c r="M10" s="119" t="e">
        <f t="shared" si="6"/>
        <v>#VALUE!</v>
      </c>
      <c r="N10" s="119" t="e">
        <f t="shared" si="7"/>
        <v>#VALUE!</v>
      </c>
      <c r="O10" s="119">
        <f t="shared" si="8"/>
        <v>5</v>
      </c>
      <c r="P10" s="119">
        <f t="shared" si="9"/>
        <v>11</v>
      </c>
      <c r="Q10" s="119" t="e">
        <f t="shared" si="9"/>
        <v>#VALUE!</v>
      </c>
      <c r="R10" s="119" t="e">
        <f t="shared" si="9"/>
        <v>#VALUE!</v>
      </c>
      <c r="S10" s="119">
        <f t="shared" si="10"/>
        <v>3</v>
      </c>
      <c r="T10" s="119" t="str">
        <f t="shared" si="11"/>
        <v>3</v>
      </c>
      <c r="U10" s="119" t="str">
        <f t="shared" si="12"/>
        <v>11</v>
      </c>
      <c r="V10" s="119">
        <f t="shared" si="13"/>
        <v>5</v>
      </c>
      <c r="W10" s="120"/>
      <c r="X10" s="119" t="str">
        <f t="shared" si="14"/>
        <v>10</v>
      </c>
      <c r="Y10" s="119" t="str">
        <f t="shared" si="15"/>
        <v>12</v>
      </c>
      <c r="Z10" s="119">
        <f t="shared" si="16"/>
        <v>5</v>
      </c>
      <c r="AA10" s="120"/>
      <c r="AB10" s="119" t="str">
        <f t="shared" si="17"/>
        <v>5</v>
      </c>
      <c r="AC10" s="119" t="str">
        <f t="shared" si="18"/>
        <v>11</v>
      </c>
      <c r="AD10" s="119">
        <f t="shared" si="19"/>
        <v>5</v>
      </c>
      <c r="AF10" s="119">
        <f t="shared" si="20"/>
      </c>
      <c r="AG10" s="119">
        <f t="shared" si="21"/>
      </c>
      <c r="AH10" s="119">
        <f t="shared" si="22"/>
      </c>
      <c r="AJ10" s="119">
        <f t="shared" si="23"/>
      </c>
      <c r="AK10" s="119">
        <f t="shared" si="24"/>
      </c>
      <c r="AL10" s="119">
        <f t="shared" si="25"/>
      </c>
      <c r="AN10" s="119">
        <f t="shared" si="26"/>
        <v>15</v>
      </c>
      <c r="AP10" s="120">
        <f t="shared" si="27"/>
        <v>2</v>
      </c>
    </row>
    <row r="11" spans="1:42" ht="11.25">
      <c r="A11" s="133" t="s">
        <v>128</v>
      </c>
      <c r="B11" s="130" t="str">
        <f>REPT(F9,1)</f>
        <v>Karina Pilak</v>
      </c>
      <c r="C11" s="130" t="s">
        <v>20</v>
      </c>
      <c r="D11" s="130" t="str">
        <f>REPT(F10,1)</f>
        <v>Leila Jørgensen</v>
      </c>
      <c r="E11" s="82" t="s">
        <v>353</v>
      </c>
      <c r="F11" s="130" t="str">
        <f t="shared" si="0"/>
        <v>Leila Jørgensen</v>
      </c>
      <c r="G11" s="129"/>
      <c r="H11" s="130" t="str">
        <f t="shared" si="1"/>
        <v>Karina Pilak</v>
      </c>
      <c r="I11" s="119">
        <f t="shared" si="2"/>
        <v>24</v>
      </c>
      <c r="J11" s="119">
        <f t="shared" si="3"/>
        <v>3</v>
      </c>
      <c r="K11" s="119">
        <f t="shared" si="4"/>
        <v>7</v>
      </c>
      <c r="L11" s="119">
        <f t="shared" si="5"/>
        <v>12</v>
      </c>
      <c r="M11" s="119">
        <f t="shared" si="6"/>
        <v>18</v>
      </c>
      <c r="N11" s="119">
        <f t="shared" si="7"/>
        <v>22</v>
      </c>
      <c r="O11" s="119">
        <f t="shared" si="8"/>
        <v>5</v>
      </c>
      <c r="P11" s="119">
        <f t="shared" si="9"/>
        <v>10</v>
      </c>
      <c r="Q11" s="119">
        <f t="shared" si="9"/>
        <v>15</v>
      </c>
      <c r="R11" s="119">
        <f t="shared" si="9"/>
        <v>20</v>
      </c>
      <c r="S11" s="119">
        <f t="shared" si="10"/>
        <v>5</v>
      </c>
      <c r="T11" s="119" t="str">
        <f t="shared" si="11"/>
        <v>11</v>
      </c>
      <c r="U11" s="119" t="str">
        <f t="shared" si="12"/>
        <v>8 </v>
      </c>
      <c r="V11" s="119">
        <f t="shared" si="13"/>
        <v>1</v>
      </c>
      <c r="W11" s="120"/>
      <c r="X11" s="119" t="str">
        <f t="shared" si="14"/>
        <v>4</v>
      </c>
      <c r="Y11" s="119" t="str">
        <f t="shared" si="15"/>
        <v>11</v>
      </c>
      <c r="Z11" s="119">
        <f t="shared" si="16"/>
        <v>5</v>
      </c>
      <c r="AA11" s="120"/>
      <c r="AB11" s="119" t="str">
        <f t="shared" si="17"/>
        <v>8</v>
      </c>
      <c r="AC11" s="119" t="str">
        <f t="shared" si="18"/>
        <v>11</v>
      </c>
      <c r="AD11" s="119">
        <f t="shared" si="19"/>
        <v>5</v>
      </c>
      <c r="AF11" s="119" t="str">
        <f t="shared" si="20"/>
        <v>11</v>
      </c>
      <c r="AG11" s="119" t="str">
        <f t="shared" si="21"/>
        <v>7 </v>
      </c>
      <c r="AH11" s="119">
        <f t="shared" si="22"/>
        <v>1</v>
      </c>
      <c r="AJ11" s="119" t="str">
        <f t="shared" si="23"/>
        <v>4</v>
      </c>
      <c r="AK11" s="119" t="str">
        <f t="shared" si="24"/>
        <v>11</v>
      </c>
      <c r="AL11" s="119">
        <f t="shared" si="25"/>
        <v>5</v>
      </c>
      <c r="AN11" s="119">
        <f t="shared" si="26"/>
        <v>17</v>
      </c>
      <c r="AP11" s="120">
        <f t="shared" si="27"/>
        <v>2</v>
      </c>
    </row>
    <row r="12" spans="1:42" ht="11.25">
      <c r="A12" s="133" t="s">
        <v>129</v>
      </c>
      <c r="B12" s="130" t="str">
        <f>REPT(H9,1)</f>
        <v>Judit Nemeth</v>
      </c>
      <c r="C12" s="130" t="s">
        <v>20</v>
      </c>
      <c r="D12" s="130" t="str">
        <f>REPT(H10,1)</f>
        <v>Eve Alfonso</v>
      </c>
      <c r="E12" s="82" t="s">
        <v>349</v>
      </c>
      <c r="F12" s="130" t="str">
        <f t="shared" si="0"/>
        <v>Eve Alfonso</v>
      </c>
      <c r="G12" s="129"/>
      <c r="H12" s="130" t="str">
        <f t="shared" si="1"/>
        <v>Judit Nemeth</v>
      </c>
      <c r="I12" s="119">
        <f t="shared" si="2"/>
        <v>24</v>
      </c>
      <c r="J12" s="119">
        <f t="shared" si="3"/>
        <v>3</v>
      </c>
      <c r="K12" s="119">
        <f t="shared" si="4"/>
        <v>7</v>
      </c>
      <c r="L12" s="119">
        <f t="shared" si="5"/>
        <v>13</v>
      </c>
      <c r="M12" s="119">
        <f t="shared" si="6"/>
        <v>17</v>
      </c>
      <c r="N12" s="119">
        <f t="shared" si="7"/>
        <v>22</v>
      </c>
      <c r="O12" s="119">
        <f t="shared" si="8"/>
        <v>5</v>
      </c>
      <c r="P12" s="119">
        <f t="shared" si="9"/>
        <v>10</v>
      </c>
      <c r="Q12" s="119">
        <f t="shared" si="9"/>
        <v>15</v>
      </c>
      <c r="R12" s="119">
        <f t="shared" si="9"/>
        <v>20</v>
      </c>
      <c r="S12" s="119">
        <f t="shared" si="10"/>
        <v>5</v>
      </c>
      <c r="T12" s="119" t="str">
        <f t="shared" si="11"/>
        <v>11</v>
      </c>
      <c r="U12" s="119" t="str">
        <f t="shared" si="12"/>
        <v>9 </v>
      </c>
      <c r="V12" s="119">
        <f t="shared" si="13"/>
        <v>1</v>
      </c>
      <c r="W12" s="120"/>
      <c r="X12" s="119" t="str">
        <f t="shared" si="14"/>
        <v>6</v>
      </c>
      <c r="Y12" s="119" t="str">
        <f t="shared" si="15"/>
        <v>11</v>
      </c>
      <c r="Z12" s="119">
        <f t="shared" si="16"/>
        <v>5</v>
      </c>
      <c r="AA12" s="120"/>
      <c r="AB12" s="119" t="str">
        <f t="shared" si="17"/>
        <v>11</v>
      </c>
      <c r="AC12" s="119" t="str">
        <f t="shared" si="18"/>
        <v>7 </v>
      </c>
      <c r="AD12" s="119">
        <f t="shared" si="19"/>
        <v>1</v>
      </c>
      <c r="AF12" s="119" t="str">
        <f t="shared" si="20"/>
        <v>9</v>
      </c>
      <c r="AG12" s="119" t="str">
        <f t="shared" si="21"/>
        <v>11</v>
      </c>
      <c r="AH12" s="119">
        <f t="shared" si="22"/>
        <v>5</v>
      </c>
      <c r="AJ12" s="119" t="str">
        <f t="shared" si="23"/>
        <v>5</v>
      </c>
      <c r="AK12" s="119" t="str">
        <f t="shared" si="24"/>
        <v>11</v>
      </c>
      <c r="AL12" s="119">
        <f t="shared" si="25"/>
        <v>5</v>
      </c>
      <c r="AN12" s="119">
        <f t="shared" si="26"/>
        <v>17</v>
      </c>
      <c r="AP12" s="120">
        <f t="shared" si="27"/>
        <v>2</v>
      </c>
    </row>
    <row r="13" spans="1:42" ht="11.25">
      <c r="A13" s="133" t="s">
        <v>130</v>
      </c>
      <c r="B13" s="130" t="str">
        <f>REPT(H5,1)</f>
        <v>Simone Kamp Martens</v>
      </c>
      <c r="C13" s="130" t="s">
        <v>20</v>
      </c>
      <c r="D13" s="130" t="str">
        <f>REPT(H6,1)</f>
        <v>Lise Aagesen</v>
      </c>
      <c r="E13" s="82" t="s">
        <v>321</v>
      </c>
      <c r="F13" s="130" t="str">
        <f t="shared" si="0"/>
        <v>Lise Aagesen</v>
      </c>
      <c r="G13" s="129"/>
      <c r="H13" s="130" t="str">
        <f t="shared" si="1"/>
        <v>Simone Kamp Martens</v>
      </c>
      <c r="I13" s="119">
        <f t="shared" si="2"/>
        <v>14</v>
      </c>
      <c r="J13" s="119">
        <f t="shared" si="3"/>
        <v>2</v>
      </c>
      <c r="K13" s="119">
        <f t="shared" si="4"/>
        <v>7</v>
      </c>
      <c r="L13" s="119">
        <f t="shared" si="5"/>
        <v>12</v>
      </c>
      <c r="M13" s="119" t="e">
        <f t="shared" si="6"/>
        <v>#VALUE!</v>
      </c>
      <c r="N13" s="119" t="e">
        <f t="shared" si="7"/>
        <v>#VALUE!</v>
      </c>
      <c r="O13" s="119">
        <f t="shared" si="8"/>
        <v>5</v>
      </c>
      <c r="P13" s="119">
        <f t="shared" si="9"/>
        <v>10</v>
      </c>
      <c r="Q13" s="119" t="e">
        <f t="shared" si="9"/>
        <v>#VALUE!</v>
      </c>
      <c r="R13" s="119" t="e">
        <f t="shared" si="9"/>
        <v>#VALUE!</v>
      </c>
      <c r="S13" s="119">
        <f t="shared" si="10"/>
        <v>3</v>
      </c>
      <c r="T13" s="119" t="str">
        <f t="shared" si="11"/>
        <v>7</v>
      </c>
      <c r="U13" s="119" t="str">
        <f t="shared" si="12"/>
        <v>11</v>
      </c>
      <c r="V13" s="119">
        <f t="shared" si="13"/>
        <v>5</v>
      </c>
      <c r="W13" s="120"/>
      <c r="X13" s="119" t="str">
        <f t="shared" si="14"/>
        <v>6</v>
      </c>
      <c r="Y13" s="119" t="str">
        <f t="shared" si="15"/>
        <v>11</v>
      </c>
      <c r="Z13" s="119">
        <f t="shared" si="16"/>
        <v>5</v>
      </c>
      <c r="AA13" s="120"/>
      <c r="AB13" s="119" t="str">
        <f t="shared" si="17"/>
        <v>7</v>
      </c>
      <c r="AC13" s="119" t="str">
        <f t="shared" si="18"/>
        <v>11</v>
      </c>
      <c r="AD13" s="119">
        <f t="shared" si="19"/>
        <v>5</v>
      </c>
      <c r="AF13" s="119">
        <f t="shared" si="20"/>
      </c>
      <c r="AG13" s="119">
        <f t="shared" si="21"/>
      </c>
      <c r="AH13" s="119">
        <f t="shared" si="22"/>
      </c>
      <c r="AJ13" s="119">
        <f t="shared" si="23"/>
      </c>
      <c r="AK13" s="119">
        <f t="shared" si="24"/>
      </c>
      <c r="AL13" s="119">
        <f t="shared" si="25"/>
      </c>
      <c r="AN13" s="119">
        <f t="shared" si="26"/>
        <v>15</v>
      </c>
      <c r="AP13" s="120">
        <f t="shared" si="27"/>
        <v>2</v>
      </c>
    </row>
    <row r="14" spans="1:42" ht="11.25">
      <c r="A14" s="133" t="s">
        <v>131</v>
      </c>
      <c r="B14" s="130" t="str">
        <f>REPT(H7,1)</f>
        <v>Natasja Krummes</v>
      </c>
      <c r="C14" s="130" t="s">
        <v>20</v>
      </c>
      <c r="D14" s="130" t="str">
        <f>REPT(H8,1)</f>
        <v>Herdis Gudbrandsdottir</v>
      </c>
      <c r="E14" s="82" t="s">
        <v>324</v>
      </c>
      <c r="F14" s="130" t="str">
        <f t="shared" si="0"/>
        <v>Natasja Krummes</v>
      </c>
      <c r="G14" s="129"/>
      <c r="H14" s="130" t="str">
        <f t="shared" si="1"/>
        <v>Herdis Gudbrandsdottir</v>
      </c>
      <c r="I14" s="119">
        <f t="shared" si="2"/>
        <v>19</v>
      </c>
      <c r="J14" s="119">
        <f t="shared" si="3"/>
        <v>3</v>
      </c>
      <c r="K14" s="119">
        <f t="shared" si="4"/>
        <v>8</v>
      </c>
      <c r="L14" s="119">
        <f t="shared" si="5"/>
        <v>12</v>
      </c>
      <c r="M14" s="119">
        <f t="shared" si="6"/>
        <v>18</v>
      </c>
      <c r="N14" s="119" t="e">
        <f t="shared" si="7"/>
        <v>#VALUE!</v>
      </c>
      <c r="O14" s="119">
        <f t="shared" si="8"/>
        <v>5</v>
      </c>
      <c r="P14" s="119">
        <f t="shared" si="9"/>
        <v>10</v>
      </c>
      <c r="Q14" s="119">
        <f t="shared" si="9"/>
        <v>15</v>
      </c>
      <c r="R14" s="119" t="e">
        <f t="shared" si="9"/>
        <v>#VALUE!</v>
      </c>
      <c r="S14" s="119">
        <f t="shared" si="10"/>
        <v>4</v>
      </c>
      <c r="T14" s="119" t="str">
        <f t="shared" si="11"/>
        <v>11</v>
      </c>
      <c r="U14" s="119" t="str">
        <f t="shared" si="12"/>
        <v>8 </v>
      </c>
      <c r="V14" s="119">
        <f t="shared" si="13"/>
        <v>1</v>
      </c>
      <c r="W14" s="120"/>
      <c r="X14" s="119" t="str">
        <f t="shared" si="14"/>
        <v>11</v>
      </c>
      <c r="Y14" s="119" t="str">
        <f t="shared" si="15"/>
        <v>7 </v>
      </c>
      <c r="Z14" s="119">
        <f t="shared" si="16"/>
        <v>1</v>
      </c>
      <c r="AA14" s="120"/>
      <c r="AB14" s="119" t="str">
        <f t="shared" si="17"/>
        <v>5</v>
      </c>
      <c r="AC14" s="119" t="str">
        <f t="shared" si="18"/>
        <v>11</v>
      </c>
      <c r="AD14" s="119">
        <f t="shared" si="19"/>
        <v>5</v>
      </c>
      <c r="AF14" s="119" t="str">
        <f t="shared" si="20"/>
        <v>11</v>
      </c>
      <c r="AG14" s="119" t="str">
        <f t="shared" si="21"/>
        <v>3</v>
      </c>
      <c r="AH14" s="119">
        <f t="shared" si="22"/>
        <v>1</v>
      </c>
      <c r="AJ14" s="119">
        <f t="shared" si="23"/>
      </c>
      <c r="AK14" s="119">
        <f t="shared" si="24"/>
      </c>
      <c r="AL14" s="119">
        <f t="shared" si="25"/>
      </c>
      <c r="AN14" s="119">
        <f t="shared" si="26"/>
        <v>8</v>
      </c>
      <c r="AP14" s="120">
        <f t="shared" si="27"/>
        <v>1</v>
      </c>
    </row>
    <row r="15" spans="1:42" ht="11.25">
      <c r="A15" s="133" t="s">
        <v>132</v>
      </c>
      <c r="B15" s="130" t="str">
        <f>REPT(F13,1)</f>
        <v>Lise Aagesen</v>
      </c>
      <c r="C15" s="130" t="s">
        <v>20</v>
      </c>
      <c r="D15" s="130" t="str">
        <f>REPT(F14,1)</f>
        <v>Natasja Krummes</v>
      </c>
      <c r="E15" s="82" t="s">
        <v>342</v>
      </c>
      <c r="F15" s="130" t="str">
        <f t="shared" si="0"/>
        <v>Natasja Krummes</v>
      </c>
      <c r="G15" s="129"/>
      <c r="H15" s="130" t="str">
        <f t="shared" si="1"/>
        <v>Lise Aagesen</v>
      </c>
      <c r="I15" s="119">
        <f t="shared" si="2"/>
        <v>14</v>
      </c>
      <c r="J15" s="119">
        <f t="shared" si="3"/>
        <v>2</v>
      </c>
      <c r="K15" s="119">
        <f t="shared" si="4"/>
        <v>7</v>
      </c>
      <c r="L15" s="119">
        <f t="shared" si="5"/>
        <v>12</v>
      </c>
      <c r="M15" s="119" t="e">
        <f t="shared" si="6"/>
        <v>#VALUE!</v>
      </c>
      <c r="N15" s="119" t="e">
        <f t="shared" si="7"/>
        <v>#VALUE!</v>
      </c>
      <c r="O15" s="119">
        <f t="shared" si="8"/>
        <v>5</v>
      </c>
      <c r="P15" s="119">
        <f t="shared" si="9"/>
        <v>10</v>
      </c>
      <c r="Q15" s="119" t="e">
        <f t="shared" si="9"/>
        <v>#VALUE!</v>
      </c>
      <c r="R15" s="119" t="e">
        <f t="shared" si="9"/>
        <v>#VALUE!</v>
      </c>
      <c r="S15" s="119">
        <f t="shared" si="10"/>
        <v>3</v>
      </c>
      <c r="T15" s="119" t="str">
        <f t="shared" si="11"/>
        <v>3</v>
      </c>
      <c r="U15" s="119" t="str">
        <f t="shared" si="12"/>
        <v>11</v>
      </c>
      <c r="V15" s="119">
        <f t="shared" si="13"/>
        <v>5</v>
      </c>
      <c r="W15" s="120"/>
      <c r="X15" s="119" t="str">
        <f t="shared" si="14"/>
        <v>9</v>
      </c>
      <c r="Y15" s="119" t="str">
        <f t="shared" si="15"/>
        <v>11</v>
      </c>
      <c r="Z15" s="119">
        <f t="shared" si="16"/>
        <v>5</v>
      </c>
      <c r="AA15" s="120"/>
      <c r="AB15" s="119" t="str">
        <f t="shared" si="17"/>
        <v>3</v>
      </c>
      <c r="AC15" s="119" t="str">
        <f t="shared" si="18"/>
        <v>11</v>
      </c>
      <c r="AD15" s="119">
        <f t="shared" si="19"/>
        <v>5</v>
      </c>
      <c r="AF15" s="119">
        <f t="shared" si="20"/>
      </c>
      <c r="AG15" s="119">
        <f t="shared" si="21"/>
      </c>
      <c r="AH15" s="119">
        <f t="shared" si="22"/>
      </c>
      <c r="AJ15" s="119">
        <f t="shared" si="23"/>
      </c>
      <c r="AK15" s="119">
        <f t="shared" si="24"/>
      </c>
      <c r="AL15" s="119">
        <f t="shared" si="25"/>
      </c>
      <c r="AN15" s="119">
        <f t="shared" si="26"/>
        <v>15</v>
      </c>
      <c r="AP15" s="120">
        <f t="shared" si="27"/>
        <v>2</v>
      </c>
    </row>
    <row r="16" spans="1:42" ht="11.25">
      <c r="A16" s="133" t="s">
        <v>133</v>
      </c>
      <c r="B16" s="130" t="str">
        <f>REPT(H13,1)</f>
        <v>Simone Kamp Martens</v>
      </c>
      <c r="C16" s="130" t="s">
        <v>20</v>
      </c>
      <c r="D16" s="130" t="str">
        <f>REPT(H14,1)</f>
        <v>Herdis Gudbrandsdottir</v>
      </c>
      <c r="E16" s="82" t="s">
        <v>348</v>
      </c>
      <c r="F16" s="130" t="str">
        <f t="shared" si="0"/>
        <v>Simone Kamp Martens</v>
      </c>
      <c r="G16" s="129"/>
      <c r="H16" s="130" t="str">
        <f t="shared" si="1"/>
        <v>Herdis Gudbrandsdottir</v>
      </c>
      <c r="I16" s="119">
        <f t="shared" si="2"/>
        <v>25</v>
      </c>
      <c r="J16" s="119">
        <f t="shared" si="3"/>
        <v>3</v>
      </c>
      <c r="K16" s="119">
        <f t="shared" si="4"/>
        <v>7</v>
      </c>
      <c r="L16" s="119">
        <f t="shared" si="5"/>
        <v>12</v>
      </c>
      <c r="M16" s="119">
        <f t="shared" si="6"/>
        <v>18</v>
      </c>
      <c r="N16" s="119">
        <f t="shared" si="7"/>
        <v>23</v>
      </c>
      <c r="O16" s="119">
        <f t="shared" si="8"/>
        <v>5</v>
      </c>
      <c r="P16" s="119">
        <f t="shared" si="9"/>
        <v>10</v>
      </c>
      <c r="Q16" s="119">
        <f t="shared" si="9"/>
        <v>15</v>
      </c>
      <c r="R16" s="119">
        <f t="shared" si="9"/>
        <v>20</v>
      </c>
      <c r="S16" s="119">
        <f t="shared" si="10"/>
        <v>5</v>
      </c>
      <c r="T16" s="119" t="str">
        <f t="shared" si="11"/>
        <v>11</v>
      </c>
      <c r="U16" s="119" t="str">
        <f t="shared" si="12"/>
        <v>9 </v>
      </c>
      <c r="V16" s="119">
        <f t="shared" si="13"/>
        <v>1</v>
      </c>
      <c r="W16" s="120"/>
      <c r="X16" s="119" t="str">
        <f t="shared" si="14"/>
        <v>9</v>
      </c>
      <c r="Y16" s="119" t="str">
        <f t="shared" si="15"/>
        <v>11</v>
      </c>
      <c r="Z16" s="119">
        <f t="shared" si="16"/>
        <v>5</v>
      </c>
      <c r="AA16" s="120"/>
      <c r="AB16" s="119" t="str">
        <f t="shared" si="17"/>
        <v>9</v>
      </c>
      <c r="AC16" s="119" t="str">
        <f t="shared" si="18"/>
        <v>11</v>
      </c>
      <c r="AD16" s="119">
        <f t="shared" si="19"/>
        <v>5</v>
      </c>
      <c r="AF16" s="119" t="str">
        <f t="shared" si="20"/>
        <v>11</v>
      </c>
      <c r="AG16" s="119" t="str">
        <f t="shared" si="21"/>
        <v>3 </v>
      </c>
      <c r="AH16" s="119">
        <f t="shared" si="22"/>
        <v>1</v>
      </c>
      <c r="AJ16" s="119" t="str">
        <f t="shared" si="23"/>
        <v>12</v>
      </c>
      <c r="AK16" s="119" t="str">
        <f t="shared" si="24"/>
        <v>10</v>
      </c>
      <c r="AL16" s="119">
        <f t="shared" si="25"/>
        <v>1</v>
      </c>
      <c r="AN16" s="119">
        <f t="shared" si="26"/>
        <v>13</v>
      </c>
      <c r="AP16" s="120">
        <f t="shared" si="27"/>
        <v>1</v>
      </c>
    </row>
    <row r="17" spans="1:42" ht="11.25">
      <c r="A17" s="122"/>
      <c r="B17" s="129"/>
      <c r="C17" s="129"/>
      <c r="D17" s="129"/>
      <c r="E17" s="130"/>
      <c r="F17" s="129"/>
      <c r="G17" s="129"/>
      <c r="H17" s="129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19"/>
      <c r="U17" s="119"/>
      <c r="V17" s="119"/>
      <c r="W17" s="120"/>
      <c r="X17" s="119"/>
      <c r="Y17" s="119"/>
      <c r="Z17" s="119"/>
      <c r="AA17" s="120"/>
      <c r="AB17" s="119"/>
      <c r="AC17" s="118"/>
      <c r="AD17" s="118"/>
      <c r="AN17" s="119"/>
      <c r="AP17" s="120"/>
    </row>
    <row r="25" spans="1:2" ht="9">
      <c r="A25" s="116">
        <v>1</v>
      </c>
      <c r="B25" s="116" t="str">
        <f>F11</f>
        <v>Leila Jørgensen</v>
      </c>
    </row>
    <row r="26" spans="1:2" ht="9">
      <c r="A26" s="116">
        <v>2</v>
      </c>
      <c r="B26" s="116" t="str">
        <f>H11</f>
        <v>Karina Pilak</v>
      </c>
    </row>
    <row r="27" spans="1:2" ht="9">
      <c r="A27" s="116">
        <v>3</v>
      </c>
      <c r="B27" s="116" t="str">
        <f>F12</f>
        <v>Eve Alfonso</v>
      </c>
    </row>
    <row r="28" spans="1:2" ht="9">
      <c r="A28" s="116">
        <v>4</v>
      </c>
      <c r="B28" s="116" t="str">
        <f>H12</f>
        <v>Judit Nemeth</v>
      </c>
    </row>
    <row r="29" spans="1:2" ht="9">
      <c r="A29" s="116">
        <v>5</v>
      </c>
      <c r="B29" s="116" t="str">
        <f>'DB-Res'!F15</f>
        <v>Natasja Krummes</v>
      </c>
    </row>
    <row r="30" spans="1:2" ht="9">
      <c r="A30" s="116">
        <v>6</v>
      </c>
      <c r="B30" s="116" t="str">
        <f>H15</f>
        <v>Lise Aagesen</v>
      </c>
    </row>
    <row r="31" spans="1:2" ht="9">
      <c r="A31" s="116">
        <v>7</v>
      </c>
      <c r="B31" s="116" t="str">
        <f>F16</f>
        <v>Simone Kamp Martens</v>
      </c>
    </row>
    <row r="32" spans="1:2" ht="9">
      <c r="A32" s="116">
        <v>8</v>
      </c>
      <c r="B32" s="116" t="str">
        <f>H16</f>
        <v>Herdis Gudbrandsdottir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 transitionEvaluation="1" transitionEntry="1">
    <pageSetUpPr fitToPage="1"/>
  </sheetPr>
  <dimension ref="A1:W116"/>
  <sheetViews>
    <sheetView showGridLines="0" zoomScalePageLayoutView="0" workbookViewId="0" topLeftCell="A3">
      <selection activeCell="I53" sqref="I53"/>
    </sheetView>
  </sheetViews>
  <sheetFormatPr defaultColWidth="5.21484375" defaultRowHeight="15"/>
  <cols>
    <col min="1" max="1" width="3.88671875" style="90" customWidth="1"/>
    <col min="2" max="2" width="14.10546875" style="90" customWidth="1"/>
    <col min="3" max="4" width="0.55078125" style="90" customWidth="1"/>
    <col min="5" max="5" width="3.99609375" style="90" customWidth="1"/>
    <col min="6" max="6" width="14.10546875" style="90" customWidth="1"/>
    <col min="7" max="8" width="0.55078125" style="90" customWidth="1"/>
    <col min="9" max="9" width="3.99609375" style="90" customWidth="1"/>
    <col min="10" max="10" width="14.10546875" style="90" customWidth="1"/>
    <col min="11" max="11" width="1.4375" style="91" customWidth="1"/>
    <col min="12" max="12" width="2.77734375" style="91" customWidth="1"/>
    <col min="13" max="13" width="19.88671875" style="91" customWidth="1"/>
    <col min="14" max="14" width="4.77734375" style="91" customWidth="1"/>
    <col min="15" max="15" width="5.5546875" style="91" customWidth="1"/>
    <col min="16" max="16" width="12.77734375" style="91" customWidth="1"/>
    <col min="17" max="17" width="8.6640625" style="91" customWidth="1"/>
    <col min="18" max="18" width="4.77734375" style="91" customWidth="1"/>
    <col min="19" max="19" width="3.10546875" style="91" customWidth="1"/>
    <col min="20" max="20" width="3.6640625" style="91" customWidth="1"/>
    <col min="21" max="21" width="11.21484375" style="91" customWidth="1"/>
    <col min="22" max="22" width="1.99609375" style="91" customWidth="1"/>
    <col min="23" max="23" width="3.6640625" style="91" customWidth="1"/>
    <col min="24" max="24" width="12.3359375" style="91" customWidth="1"/>
    <col min="25" max="26" width="3.10546875" style="91" customWidth="1"/>
    <col min="27" max="27" width="3.6640625" style="91" customWidth="1"/>
    <col min="28" max="28" width="12.3359375" style="91" customWidth="1"/>
    <col min="29" max="31" width="5.21484375" style="91" customWidth="1"/>
    <col min="32" max="32" width="3.6640625" style="91" customWidth="1"/>
    <col min="33" max="33" width="12.3359375" style="91" customWidth="1"/>
    <col min="34" max="35" width="3.10546875" style="91" customWidth="1"/>
    <col min="36" max="36" width="3.6640625" style="91" customWidth="1"/>
    <col min="37" max="37" width="12.3359375" style="91" customWidth="1"/>
    <col min="38" max="39" width="3.10546875" style="91" customWidth="1"/>
    <col min="40" max="40" width="3.6640625" style="91" customWidth="1"/>
    <col min="41" max="41" width="12.3359375" style="91" customWidth="1"/>
    <col min="42" max="16384" width="5.21484375" style="91" customWidth="1"/>
  </cols>
  <sheetData>
    <row r="1" spans="1:23" s="84" customFormat="1" ht="48.75" customHeight="1">
      <c r="A1" s="83" t="str">
        <f>'HB-Res'!A1</f>
        <v>Herre B</v>
      </c>
      <c r="B1" s="83"/>
      <c r="C1" s="83"/>
      <c r="D1" s="83"/>
      <c r="E1" s="83"/>
      <c r="F1" s="83"/>
      <c r="G1" s="83"/>
      <c r="H1" s="83"/>
      <c r="I1" s="83"/>
      <c r="J1" s="83"/>
      <c r="V1" s="85"/>
      <c r="W1" s="85"/>
    </row>
    <row r="2" spans="1:10" s="88" customFormat="1" ht="35.25">
      <c r="A2" s="87" t="str">
        <f>Parametre!B1</f>
        <v>Ketshop Satellite i KSK</v>
      </c>
      <c r="B2" s="87"/>
      <c r="C2" s="87"/>
      <c r="D2" s="87"/>
      <c r="E2" s="87"/>
      <c r="F2" s="87"/>
      <c r="G2" s="87"/>
      <c r="H2" s="87"/>
      <c r="I2" s="87"/>
      <c r="J2" s="87"/>
    </row>
    <row r="3" spans="11:15" ht="26.25" customHeight="1">
      <c r="K3" s="89"/>
      <c r="L3" s="89"/>
      <c r="M3" s="89"/>
      <c r="N3" s="89"/>
      <c r="O3" s="89"/>
    </row>
    <row r="4" spans="11:16" ht="9">
      <c r="K4" s="89"/>
      <c r="L4" s="89"/>
      <c r="M4" s="178" t="s">
        <v>136</v>
      </c>
      <c r="N4" s="195" t="s">
        <v>253</v>
      </c>
      <c r="O4" s="199" t="s">
        <v>288</v>
      </c>
      <c r="P4" s="197" t="s">
        <v>135</v>
      </c>
    </row>
    <row r="5" spans="1:18" ht="13.5">
      <c r="A5" s="92"/>
      <c r="B5" s="93" t="s">
        <v>1</v>
      </c>
      <c r="C5" s="94"/>
      <c r="D5" s="94"/>
      <c r="E5" s="95"/>
      <c r="F5" s="93" t="s">
        <v>2</v>
      </c>
      <c r="G5" s="94"/>
      <c r="H5" s="94"/>
      <c r="I5" s="94"/>
      <c r="J5" s="93" t="s">
        <v>3</v>
      </c>
      <c r="K5" s="89"/>
      <c r="L5" s="89"/>
      <c r="M5" s="194" t="s">
        <v>254</v>
      </c>
      <c r="N5" s="172">
        <v>1</v>
      </c>
      <c r="O5" s="198">
        <v>31</v>
      </c>
      <c r="P5" s="194" t="s">
        <v>254</v>
      </c>
      <c r="Q5" s="194"/>
      <c r="R5" s="173"/>
    </row>
    <row r="6" spans="11:18" ht="10.5" customHeight="1">
      <c r="K6" s="89"/>
      <c r="L6" s="89" t="s">
        <v>141</v>
      </c>
      <c r="M6" s="194" t="s">
        <v>259</v>
      </c>
      <c r="N6" s="172">
        <v>2</v>
      </c>
      <c r="O6" s="198">
        <v>40</v>
      </c>
      <c r="P6" s="194" t="s">
        <v>255</v>
      </c>
      <c r="Q6" s="194"/>
      <c r="R6" s="173"/>
    </row>
    <row r="7" spans="11:18" ht="10.5" customHeight="1">
      <c r="K7" s="89"/>
      <c r="L7" s="89" t="s">
        <v>145</v>
      </c>
      <c r="M7" s="194" t="s">
        <v>256</v>
      </c>
      <c r="N7" s="172">
        <v>3</v>
      </c>
      <c r="O7" s="198">
        <v>79</v>
      </c>
      <c r="P7" s="194" t="s">
        <v>256</v>
      </c>
      <c r="Q7" s="194"/>
      <c r="R7" s="173"/>
    </row>
    <row r="8" spans="2:18" ht="10.5" customHeight="1">
      <c r="B8" s="97" t="str">
        <f>IF('HB-Res'!$S$8=0,TOM,'HB-Res'!$E$5)</f>
        <v>6/11 13/11 12/10 9/11 11/8</v>
      </c>
      <c r="K8" s="89"/>
      <c r="L8" s="89" t="s">
        <v>142</v>
      </c>
      <c r="M8" s="202" t="s">
        <v>261</v>
      </c>
      <c r="N8" s="172">
        <v>4</v>
      </c>
      <c r="O8" s="198">
        <v>82</v>
      </c>
      <c r="P8" s="194" t="s">
        <v>257</v>
      </c>
      <c r="Q8" s="194"/>
      <c r="R8" s="173"/>
    </row>
    <row r="9" spans="1:18" ht="10.5" customHeight="1">
      <c r="A9" s="98" t="s">
        <v>4</v>
      </c>
      <c r="B9" s="99" t="str">
        <f>'HB-Res'!$B$5</f>
        <v>Jacob Poulsby Andersen</v>
      </c>
      <c r="C9" s="105"/>
      <c r="K9" s="89"/>
      <c r="L9" s="89" t="s">
        <v>146</v>
      </c>
      <c r="M9" s="194" t="s">
        <v>257</v>
      </c>
      <c r="N9" s="172">
        <v>5</v>
      </c>
      <c r="O9" s="198">
        <v>92</v>
      </c>
      <c r="P9" s="194" t="s">
        <v>258</v>
      </c>
      <c r="Q9" s="194"/>
      <c r="R9" s="173"/>
    </row>
    <row r="10" spans="1:18" ht="10.5" customHeight="1" thickBot="1">
      <c r="A10" s="100" t="str">
        <f>'HB-Res'!$A$5</f>
        <v>HB-01</v>
      </c>
      <c r="B10" s="101" t="str">
        <f>'HB-Res'!$D$5</f>
        <v>Peter Stummann</v>
      </c>
      <c r="C10" s="102"/>
      <c r="K10" s="89"/>
      <c r="L10" s="89" t="s">
        <v>143</v>
      </c>
      <c r="M10" s="194" t="s">
        <v>260</v>
      </c>
      <c r="N10" s="172">
        <v>6</v>
      </c>
      <c r="O10" s="198">
        <v>94</v>
      </c>
      <c r="P10" s="194" t="s">
        <v>259</v>
      </c>
      <c r="Q10" s="194"/>
      <c r="R10" s="173"/>
    </row>
    <row r="11" spans="3:18" ht="10.5" customHeight="1">
      <c r="C11" s="103"/>
      <c r="D11" s="107"/>
      <c r="K11" s="89"/>
      <c r="L11" s="89" t="s">
        <v>144</v>
      </c>
      <c r="M11" s="194" t="s">
        <v>258</v>
      </c>
      <c r="N11" s="172">
        <v>7</v>
      </c>
      <c r="O11" s="201">
        <v>101</v>
      </c>
      <c r="P11" s="202" t="s">
        <v>261</v>
      </c>
      <c r="Q11" s="194"/>
      <c r="R11" s="173"/>
    </row>
    <row r="12" spans="3:18" ht="10.5" customHeight="1">
      <c r="C12" s="103"/>
      <c r="D12" s="107"/>
      <c r="F12" s="97" t="str">
        <f>IF('HB-Res'!$S$9=0,TOM,'HB-Res'!$E$9)</f>
        <v>2/11 11/4 11/6 1/11 5/11</v>
      </c>
      <c r="K12" s="89"/>
      <c r="L12" s="89"/>
      <c r="M12" s="194" t="s">
        <v>255</v>
      </c>
      <c r="N12" s="172">
        <v>8</v>
      </c>
      <c r="O12" s="198">
        <v>114</v>
      </c>
      <c r="P12" s="194" t="s">
        <v>260</v>
      </c>
      <c r="Q12" s="194"/>
      <c r="R12" s="173"/>
    </row>
    <row r="13" spans="3:15" ht="10.5" customHeight="1">
      <c r="C13" s="103"/>
      <c r="D13" s="108"/>
      <c r="E13" s="98" t="s">
        <v>4</v>
      </c>
      <c r="F13" s="99" t="str">
        <f>'HB-Res'!$B$9</f>
        <v>Jacob Poulsby Andersen</v>
      </c>
      <c r="G13" s="104"/>
      <c r="K13" s="89"/>
      <c r="L13" s="89"/>
      <c r="N13" s="146"/>
      <c r="O13" s="96"/>
    </row>
    <row r="14" spans="3:15" ht="10.5" customHeight="1" thickBot="1">
      <c r="C14" s="103"/>
      <c r="D14" s="107"/>
      <c r="E14" s="100" t="str">
        <f>'HB-Res'!$A$9</f>
        <v>HB-05</v>
      </c>
      <c r="F14" s="101" t="str">
        <f>'HB-Res'!$D$9</f>
        <v>Ole Djurhuus</v>
      </c>
      <c r="G14" s="102"/>
      <c r="K14" s="89"/>
      <c r="L14" s="89"/>
      <c r="M14" s="86"/>
      <c r="N14" s="146"/>
      <c r="O14" s="96"/>
    </row>
    <row r="15" spans="3:15" ht="10.5" customHeight="1">
      <c r="C15" s="103"/>
      <c r="D15" s="107"/>
      <c r="G15" s="103"/>
      <c r="H15" s="107"/>
      <c r="K15" s="89"/>
      <c r="L15" s="89"/>
      <c r="M15" s="86"/>
      <c r="N15" s="146"/>
      <c r="O15" s="96"/>
    </row>
    <row r="16" spans="2:15" ht="10.5" customHeight="1">
      <c r="B16" s="97" t="str">
        <f>IF('HB-Res'!$S$8=0,TOM,'HB-Res'!$E$6)</f>
        <v>7/11 6/11 12/10 6/11</v>
      </c>
      <c r="C16" s="103"/>
      <c r="D16" s="107"/>
      <c r="G16" s="103"/>
      <c r="H16" s="107"/>
      <c r="K16" s="89"/>
      <c r="L16" s="89"/>
      <c r="N16" s="146"/>
      <c r="O16" s="96"/>
    </row>
    <row r="17" spans="1:15" ht="10.5" customHeight="1">
      <c r="A17" s="98" t="s">
        <v>4</v>
      </c>
      <c r="B17" s="99" t="str">
        <f>'HB-Res'!$B$6</f>
        <v>Bo Wendemo</v>
      </c>
      <c r="C17" s="106"/>
      <c r="H17" s="107"/>
      <c r="K17" s="89"/>
      <c r="L17" s="89"/>
      <c r="N17" s="146"/>
      <c r="O17" s="96"/>
    </row>
    <row r="18" spans="1:15" ht="10.5" customHeight="1" thickBot="1">
      <c r="A18" s="100" t="str">
        <f>'HB-Res'!$A$6</f>
        <v>HB-02</v>
      </c>
      <c r="B18" s="101" t="str">
        <f>'HB-Res'!$D$6</f>
        <v>Ole Djurhuus</v>
      </c>
      <c r="H18" s="107"/>
      <c r="K18" s="89"/>
      <c r="L18" s="89"/>
      <c r="M18" s="86"/>
      <c r="N18" s="146"/>
      <c r="O18" s="96"/>
    </row>
    <row r="19" spans="8:15" ht="10.5" customHeight="1">
      <c r="H19" s="107"/>
      <c r="K19" s="89"/>
      <c r="L19" s="89"/>
      <c r="M19" s="86"/>
      <c r="N19" s="146"/>
      <c r="O19" s="96"/>
    </row>
    <row r="20" spans="8:15" ht="10.5" customHeight="1">
      <c r="H20" s="107"/>
      <c r="J20" s="97" t="str">
        <f>IF('HB-Res'!$S$11=0,TOM,'HB-Res'!$E$11)</f>
        <v>5/11 11/7 7/11 5/11</v>
      </c>
      <c r="K20" s="89"/>
      <c r="L20" s="89"/>
      <c r="N20" s="146"/>
      <c r="O20" s="96"/>
    </row>
    <row r="21" spans="7:15" ht="10.5" customHeight="1">
      <c r="G21" s="103"/>
      <c r="H21" s="108"/>
      <c r="I21" s="98" t="s">
        <v>4</v>
      </c>
      <c r="J21" s="99" t="str">
        <f>'HB-Res'!$B$11</f>
        <v>Ole Djurhuus</v>
      </c>
      <c r="K21" s="89"/>
      <c r="L21" s="89"/>
      <c r="M21" s="91" t="s">
        <v>0</v>
      </c>
      <c r="N21" s="89"/>
      <c r="O21" s="89"/>
    </row>
    <row r="22" spans="7:15" ht="10.5" customHeight="1" thickBot="1">
      <c r="G22" s="103"/>
      <c r="H22" s="107"/>
      <c r="I22" s="100" t="str">
        <f>'HB-Res'!$A$11</f>
        <v>HB-07</v>
      </c>
      <c r="J22" s="101" t="str">
        <f>'HB-Res'!$D$11</f>
        <v>Lars Peter Munch Larsen (W/C)</v>
      </c>
      <c r="K22" s="89"/>
      <c r="L22" s="89"/>
      <c r="M22" s="109"/>
      <c r="N22" s="89"/>
      <c r="O22" s="89"/>
    </row>
    <row r="23" spans="8:15" ht="10.5" customHeight="1">
      <c r="H23" s="107"/>
      <c r="K23" s="89"/>
      <c r="L23" s="89"/>
      <c r="M23" s="109"/>
      <c r="N23" s="89"/>
      <c r="O23" s="89"/>
    </row>
    <row r="24" spans="2:15" ht="10.5" customHeight="1">
      <c r="B24" s="97" t="str">
        <f>IF('HB-Res'!$S$8=0,TOM,'HB-Res'!$E$7)</f>
        <v>5/11 6/11 3/11</v>
      </c>
      <c r="H24" s="107"/>
      <c r="K24" s="89"/>
      <c r="L24" s="89"/>
      <c r="M24" s="109"/>
      <c r="N24" s="89"/>
      <c r="O24" s="89"/>
    </row>
    <row r="25" spans="1:15" ht="10.5" customHeight="1">
      <c r="A25" s="98" t="s">
        <v>4</v>
      </c>
      <c r="B25" s="99" t="str">
        <f>'HB-Res'!$B$7</f>
        <v>Christian Von Huth </v>
      </c>
      <c r="C25" s="105"/>
      <c r="H25" s="107"/>
      <c r="K25" s="89"/>
      <c r="L25" s="89"/>
      <c r="M25" s="109"/>
      <c r="N25" s="89"/>
      <c r="O25" s="89"/>
    </row>
    <row r="26" spans="1:15" ht="10.5" customHeight="1" thickBot="1">
      <c r="A26" s="100" t="str">
        <f>'HB-Res'!$A$7</f>
        <v>HB-03</v>
      </c>
      <c r="B26" s="101" t="str">
        <f>'HB-Res'!$D$7</f>
        <v>Lars Peter Munch Larsen (W/C)</v>
      </c>
      <c r="C26" s="102"/>
      <c r="H26" s="107"/>
      <c r="K26" s="89"/>
      <c r="L26" s="89"/>
      <c r="M26" s="109"/>
      <c r="N26" s="89"/>
      <c r="O26" s="89"/>
    </row>
    <row r="27" spans="3:15" ht="10.5" customHeight="1">
      <c r="C27" s="103"/>
      <c r="D27" s="107"/>
      <c r="H27" s="107"/>
      <c r="K27" s="89"/>
      <c r="L27" s="89"/>
      <c r="M27" s="109"/>
      <c r="N27" s="89"/>
      <c r="O27" s="89"/>
    </row>
    <row r="28" spans="3:15" ht="10.5" customHeight="1">
      <c r="C28" s="103"/>
      <c r="D28" s="107"/>
      <c r="F28" s="97" t="str">
        <f>IF('HB-Res'!$S$10=0,TOM,'HB-Res'!$E$10)</f>
        <v>11/7 11/5 11/8</v>
      </c>
      <c r="H28" s="107"/>
      <c r="K28" s="89"/>
      <c r="L28" s="89"/>
      <c r="M28" s="109"/>
      <c r="N28" s="89"/>
      <c r="O28" s="89"/>
    </row>
    <row r="29" spans="3:15" ht="10.5" customHeight="1">
      <c r="C29" s="103"/>
      <c r="D29" s="108"/>
      <c r="E29" s="98" t="s">
        <v>4</v>
      </c>
      <c r="F29" s="99" t="str">
        <f>'HB-Res'!$B$10</f>
        <v>Lars Peter Munch Larsen (W/C)</v>
      </c>
      <c r="G29" s="106"/>
      <c r="K29" s="89"/>
      <c r="L29" s="89"/>
      <c r="M29" s="109"/>
      <c r="N29" s="89"/>
      <c r="O29" s="89"/>
    </row>
    <row r="30" spans="3:15" ht="10.5" customHeight="1" thickBot="1">
      <c r="C30" s="103"/>
      <c r="D30" s="107"/>
      <c r="E30" s="100" t="str">
        <f>'HB-Res'!$A$10</f>
        <v>HB-06</v>
      </c>
      <c r="F30" s="101" t="str">
        <f>'HB-Res'!$D$10</f>
        <v>Mathias Skjernov</v>
      </c>
      <c r="K30" s="89"/>
      <c r="L30" s="89"/>
      <c r="M30" s="109"/>
      <c r="N30" s="89"/>
      <c r="O30" s="89"/>
    </row>
    <row r="31" spans="3:15" ht="10.5" customHeight="1">
      <c r="C31" s="103"/>
      <c r="D31" s="107"/>
      <c r="K31" s="89"/>
      <c r="L31" s="89"/>
      <c r="M31" s="109"/>
      <c r="N31" s="89"/>
      <c r="O31" s="89"/>
    </row>
    <row r="32" spans="2:15" ht="10.5" customHeight="1">
      <c r="B32" s="97" t="str">
        <f>IF('HB-Res'!$S$8=0,TOM,'HB-Res'!$E$8)</f>
        <v>16/14 2/11 2/11 8/11</v>
      </c>
      <c r="C32" s="103"/>
      <c r="D32" s="107"/>
      <c r="K32" s="89"/>
      <c r="L32" s="89"/>
      <c r="M32" s="109"/>
      <c r="N32" s="89"/>
      <c r="O32" s="89"/>
    </row>
    <row r="33" spans="1:15" ht="10.5" customHeight="1">
      <c r="A33" s="98" t="s">
        <v>4</v>
      </c>
      <c r="B33" s="99" t="str">
        <f>'HB-Res'!$B$8</f>
        <v>Jonatan Clausen</v>
      </c>
      <c r="C33" s="106"/>
      <c r="K33" s="89"/>
      <c r="L33" s="89"/>
      <c r="M33" s="109"/>
      <c r="N33" s="89"/>
      <c r="O33" s="89"/>
    </row>
    <row r="34" spans="1:15" ht="10.5" customHeight="1" thickBot="1">
      <c r="A34" s="100" t="str">
        <f>'HB-Res'!$A$8</f>
        <v>HB-04</v>
      </c>
      <c r="B34" s="101" t="str">
        <f>'HB-Res'!$D$8</f>
        <v>Mathias Skjernov</v>
      </c>
      <c r="K34" s="89"/>
      <c r="L34" s="89"/>
      <c r="M34" s="109"/>
      <c r="N34" s="89"/>
      <c r="O34" s="89"/>
    </row>
    <row r="35" spans="11:15" ht="10.5" customHeight="1">
      <c r="K35" s="89"/>
      <c r="L35" s="89"/>
      <c r="M35" s="109"/>
      <c r="N35" s="89"/>
      <c r="O35" s="89"/>
    </row>
    <row r="36" spans="11:15" ht="10.5" customHeight="1">
      <c r="K36" s="89"/>
      <c r="L36" s="89"/>
      <c r="M36" s="109"/>
      <c r="N36" s="89"/>
      <c r="O36" s="89"/>
    </row>
    <row r="37" spans="11:15" ht="10.5" customHeight="1">
      <c r="K37" s="89"/>
      <c r="L37" s="89"/>
      <c r="M37" s="109"/>
      <c r="N37" s="89"/>
      <c r="O37" s="89"/>
    </row>
    <row r="38" spans="11:15" ht="10.5" customHeight="1">
      <c r="K38" s="89"/>
      <c r="L38" s="89"/>
      <c r="M38" s="89"/>
      <c r="N38" s="89"/>
      <c r="O38" s="89"/>
    </row>
    <row r="39" spans="2:15" ht="10.5" customHeight="1">
      <c r="B39" s="97" t="e">
        <f>IF('HB-Res'!$S$20=0,TOM,'HB-Res'!$E$20)</f>
        <v>#REF!</v>
      </c>
      <c r="K39" s="89"/>
      <c r="L39" s="89"/>
      <c r="M39" s="89"/>
      <c r="N39" s="89"/>
      <c r="O39" s="89"/>
    </row>
    <row r="40" spans="1:15" ht="10.5" customHeight="1">
      <c r="A40" s="98" t="s">
        <v>4</v>
      </c>
      <c r="B40" s="99" t="str">
        <f>'HB-Res'!$B$12</f>
        <v>Jacob Poulsby Andersen</v>
      </c>
      <c r="K40" s="89"/>
      <c r="L40" s="89"/>
      <c r="M40" s="89"/>
      <c r="N40" s="89"/>
      <c r="O40" s="89"/>
    </row>
    <row r="41" spans="1:15" ht="10.5" customHeight="1" thickBot="1">
      <c r="A41" s="100" t="str">
        <f>'HB-Res'!A12</f>
        <v>HB-08</v>
      </c>
      <c r="B41" s="99" t="str">
        <f>'HB-Res'!$D$12</f>
        <v>Mathias Skjernov</v>
      </c>
      <c r="C41" s="110" t="s">
        <v>138</v>
      </c>
      <c r="K41" s="89"/>
      <c r="L41" s="89"/>
      <c r="M41" s="89"/>
      <c r="N41" s="89"/>
      <c r="O41" s="89"/>
    </row>
    <row r="42" spans="11:15" ht="10.5" customHeight="1">
      <c r="K42" s="89"/>
      <c r="L42" s="89"/>
      <c r="M42" s="89"/>
      <c r="N42" s="89"/>
      <c r="O42" s="89"/>
    </row>
    <row r="43" spans="11:15" ht="10.5" customHeight="1">
      <c r="K43" s="89"/>
      <c r="L43" s="89"/>
      <c r="M43" s="89"/>
      <c r="N43" s="89"/>
      <c r="O43" s="89"/>
    </row>
    <row r="44" spans="11:15" ht="7.5" customHeight="1">
      <c r="K44" s="89"/>
      <c r="L44" s="89"/>
      <c r="M44" s="89"/>
      <c r="N44" s="89"/>
      <c r="O44" s="89"/>
    </row>
    <row r="45" spans="1:15" ht="17.25" customHeight="1">
      <c r="A45" s="111" t="s">
        <v>5</v>
      </c>
      <c r="B45" s="105"/>
      <c r="K45" s="89"/>
      <c r="L45" s="89"/>
      <c r="M45" s="89"/>
      <c r="N45" s="89"/>
      <c r="O45" s="89"/>
    </row>
    <row r="46" spans="2:15" ht="15" customHeight="1">
      <c r="B46" s="97" t="str">
        <f>IF('HB-Res'!$S$13=0,TOM,'HB-Res'!$E$13)</f>
        <v>11/3 5/11 9/11 11/7 11/6</v>
      </c>
      <c r="K46" s="89"/>
      <c r="L46" s="89"/>
      <c r="M46" s="89"/>
      <c r="N46" s="89"/>
      <c r="O46" s="89"/>
    </row>
    <row r="47" spans="1:15" ht="10.5" customHeight="1">
      <c r="A47" s="98" t="s">
        <v>4</v>
      </c>
      <c r="B47" s="99" t="str">
        <f>'HB-Res'!$B$13</f>
        <v>Peter Stummann</v>
      </c>
      <c r="K47" s="89"/>
      <c r="L47" s="89"/>
      <c r="M47" s="89"/>
      <c r="N47" s="89"/>
      <c r="O47" s="89"/>
    </row>
    <row r="48" spans="1:15" ht="10.5" customHeight="1" thickBot="1">
      <c r="A48" s="100" t="str">
        <f>'HB-Res'!$A$13</f>
        <v>HB-09</v>
      </c>
      <c r="B48" s="101" t="str">
        <f>'HB-Res'!$D$13</f>
        <v>Bo Wendemo</v>
      </c>
      <c r="C48" s="102"/>
      <c r="F48" s="97" t="str">
        <f>IF('HB-Res'!$S$15=0,TOM,'HB-Res'!$E$15)</f>
        <v>5/11 6/11 4/11</v>
      </c>
      <c r="K48" s="89"/>
      <c r="L48" s="89"/>
      <c r="M48" s="89"/>
      <c r="N48" s="89"/>
      <c r="O48" s="89"/>
    </row>
    <row r="49" spans="3:15" ht="10.5" customHeight="1">
      <c r="C49" s="103"/>
      <c r="D49" s="104"/>
      <c r="E49" s="98" t="s">
        <v>4</v>
      </c>
      <c r="F49" s="99" t="str">
        <f>'HB-Res'!$B$15</f>
        <v>Peter Stummann</v>
      </c>
      <c r="K49" s="89"/>
      <c r="L49" s="89"/>
      <c r="M49" s="89"/>
      <c r="N49" s="89"/>
      <c r="O49" s="89"/>
    </row>
    <row r="50" spans="2:15" ht="10.5" customHeight="1" thickBot="1">
      <c r="B50" s="97" t="str">
        <f>IF('HB-Res'!$S$14=0,TOM,'HB-Res'!$E$14)</f>
        <v>11/5 11/7 11/5</v>
      </c>
      <c r="C50" s="103"/>
      <c r="E50" s="100" t="str">
        <f>'HB-Res'!$A$15</f>
        <v>HB-11</v>
      </c>
      <c r="F50" s="101" t="str">
        <f>'HB-Res'!$D$15</f>
        <v>Christian Von Huth </v>
      </c>
      <c r="I50" s="179" t="s">
        <v>139</v>
      </c>
      <c r="K50" s="89"/>
      <c r="L50" s="89"/>
      <c r="M50" s="89"/>
      <c r="N50" s="89"/>
      <c r="O50" s="89"/>
    </row>
    <row r="51" spans="1:15" ht="10.5" customHeight="1">
      <c r="A51" s="98" t="s">
        <v>4</v>
      </c>
      <c r="B51" s="99" t="str">
        <f>'HB-Res'!$B$14</f>
        <v>Christian Von Huth </v>
      </c>
      <c r="C51" s="106"/>
      <c r="K51" s="89"/>
      <c r="L51" s="89"/>
      <c r="M51" s="89"/>
      <c r="N51" s="89"/>
      <c r="O51" s="89"/>
    </row>
    <row r="52" spans="1:15" ht="10.5" customHeight="1" thickBot="1">
      <c r="A52" s="100" t="str">
        <f>'HB-Res'!$A$14</f>
        <v>HB-10</v>
      </c>
      <c r="B52" s="101" t="str">
        <f>'HB-Res'!$D$14</f>
        <v>Jonatan Clausen</v>
      </c>
      <c r="K52" s="89"/>
      <c r="L52" s="89"/>
      <c r="M52" s="89"/>
      <c r="N52" s="89"/>
      <c r="O52" s="89"/>
    </row>
    <row r="53" spans="11:15" ht="10.5" customHeight="1">
      <c r="K53" s="89"/>
      <c r="L53" s="89"/>
      <c r="M53" s="89"/>
      <c r="N53" s="89"/>
      <c r="O53" s="89"/>
    </row>
    <row r="54" spans="2:15" ht="10.5" customHeight="1">
      <c r="B54" s="97" t="str">
        <f>IF('HB-Res'!$S$16=0,TOM,'HB-Res'!$E$16)</f>
        <v>9/11 11/8 11/7 11/4</v>
      </c>
      <c r="K54" s="89"/>
      <c r="L54" s="89"/>
      <c r="M54" s="89"/>
      <c r="N54" s="89"/>
      <c r="O54" s="89"/>
    </row>
    <row r="55" spans="1:15" ht="10.5" customHeight="1">
      <c r="A55" s="98" t="s">
        <v>4</v>
      </c>
      <c r="B55" s="99" t="str">
        <f>'HB-Res'!$B$16</f>
        <v>Bo Wendemo</v>
      </c>
      <c r="K55" s="89"/>
      <c r="L55" s="89"/>
      <c r="M55" s="89"/>
      <c r="N55" s="89"/>
      <c r="O55" s="89"/>
    </row>
    <row r="56" spans="1:15" ht="10.5" customHeight="1" thickBot="1">
      <c r="A56" s="100" t="str">
        <f>'HB-Res'!$A$16</f>
        <v>HB-12</v>
      </c>
      <c r="B56" s="101" t="str">
        <f>'HB-Res'!$D$16</f>
        <v>Jonatan Clausen</v>
      </c>
      <c r="C56" s="110" t="s">
        <v>6</v>
      </c>
      <c r="K56" s="89"/>
      <c r="L56" s="89"/>
      <c r="M56" s="89"/>
      <c r="N56" s="89"/>
      <c r="O56" s="89"/>
    </row>
    <row r="57" spans="11:15" ht="9">
      <c r="K57" s="89"/>
      <c r="L57" s="89"/>
      <c r="M57" s="89"/>
      <c r="N57" s="89"/>
      <c r="O57" s="89"/>
    </row>
    <row r="58" spans="11:15" ht="9">
      <c r="K58" s="89"/>
      <c r="L58" s="89"/>
      <c r="M58" s="89"/>
      <c r="N58" s="89"/>
      <c r="O58" s="89"/>
    </row>
    <row r="59" spans="11:15" ht="28.5" customHeight="1">
      <c r="K59" s="89"/>
      <c r="L59" s="89"/>
      <c r="M59" s="89"/>
      <c r="N59" s="89"/>
      <c r="O59" s="89"/>
    </row>
    <row r="60" spans="1:23" s="84" customFormat="1" ht="48.75" customHeight="1">
      <c r="A60" s="83"/>
      <c r="B60" s="83"/>
      <c r="C60" s="83"/>
      <c r="D60" s="83"/>
      <c r="E60" s="83"/>
      <c r="F60" s="83"/>
      <c r="G60" s="83"/>
      <c r="H60" s="83"/>
      <c r="I60" s="83"/>
      <c r="J60" s="83"/>
      <c r="V60" s="85"/>
      <c r="W60" s="85"/>
    </row>
    <row r="61" spans="1:10" s="88" customFormat="1" ht="35.25">
      <c r="A61" s="87"/>
      <c r="B61" s="87"/>
      <c r="C61" s="87"/>
      <c r="D61" s="87"/>
      <c r="E61" s="87"/>
      <c r="F61" s="87"/>
      <c r="G61" s="87"/>
      <c r="H61" s="87"/>
      <c r="I61" s="87"/>
      <c r="J61" s="87"/>
    </row>
    <row r="62" spans="11:15" ht="30.75" customHeight="1">
      <c r="K62" s="89"/>
      <c r="L62" s="89"/>
      <c r="M62" s="89"/>
      <c r="N62" s="89"/>
      <c r="O62" s="89"/>
    </row>
    <row r="63" spans="11:15" ht="21.75" customHeight="1">
      <c r="K63" s="89"/>
      <c r="L63" s="89"/>
      <c r="M63" s="89"/>
      <c r="N63" s="89"/>
      <c r="O63" s="89"/>
    </row>
    <row r="64" spans="11:15" ht="22.5" customHeight="1">
      <c r="K64" s="89"/>
      <c r="L64" s="89"/>
      <c r="M64" s="89"/>
      <c r="N64" s="89"/>
      <c r="O64" s="89"/>
    </row>
    <row r="65" spans="11:15" ht="10.5" customHeight="1">
      <c r="K65" s="89"/>
      <c r="L65" s="89"/>
      <c r="M65" s="89"/>
      <c r="N65" s="89"/>
      <c r="O65" s="89"/>
    </row>
    <row r="66" spans="11:15" ht="10.5" customHeight="1">
      <c r="K66" s="89"/>
      <c r="L66" s="89"/>
      <c r="M66" s="89"/>
      <c r="N66" s="89"/>
      <c r="O66" s="89"/>
    </row>
    <row r="67" spans="11:15" ht="10.5" customHeight="1">
      <c r="K67" s="89"/>
      <c r="L67" s="89"/>
      <c r="M67" s="89"/>
      <c r="N67" s="89"/>
      <c r="O67" s="89"/>
    </row>
    <row r="68" spans="11:15" ht="10.5" customHeight="1">
      <c r="K68" s="89"/>
      <c r="L68" s="89"/>
      <c r="M68" s="89"/>
      <c r="N68" s="89"/>
      <c r="O68" s="89"/>
    </row>
    <row r="69" spans="11:15" ht="10.5" customHeight="1">
      <c r="K69" s="89"/>
      <c r="L69" s="89"/>
      <c r="M69" s="89"/>
      <c r="N69" s="89"/>
      <c r="O69" s="89"/>
    </row>
    <row r="70" spans="11:15" ht="10.5" customHeight="1">
      <c r="K70" s="89"/>
      <c r="L70" s="89"/>
      <c r="M70" s="89"/>
      <c r="N70" s="89"/>
      <c r="O70" s="89"/>
    </row>
    <row r="71" spans="11:15" ht="10.5" customHeight="1">
      <c r="K71" s="89"/>
      <c r="L71" s="89"/>
      <c r="M71" s="89"/>
      <c r="N71" s="89"/>
      <c r="O71" s="89"/>
    </row>
    <row r="72" spans="11:15" ht="10.5" customHeight="1">
      <c r="K72" s="89"/>
      <c r="L72" s="89"/>
      <c r="M72" s="89"/>
      <c r="N72" s="89"/>
      <c r="O72" s="89"/>
    </row>
    <row r="73" spans="11:15" ht="9">
      <c r="K73" s="89"/>
      <c r="L73" s="89"/>
      <c r="M73" s="89"/>
      <c r="N73" s="89"/>
      <c r="O73" s="89"/>
    </row>
    <row r="74" spans="11:15" ht="9">
      <c r="K74" s="89"/>
      <c r="L74" s="89"/>
      <c r="M74" s="89"/>
      <c r="N74" s="89"/>
      <c r="O74" s="89"/>
    </row>
    <row r="75" spans="11:15" ht="9">
      <c r="K75" s="89"/>
      <c r="L75" s="89"/>
      <c r="M75" s="89"/>
      <c r="N75" s="89"/>
      <c r="O75" s="89"/>
    </row>
    <row r="76" spans="11:15" ht="9">
      <c r="K76" s="89"/>
      <c r="L76" s="89"/>
      <c r="M76" s="89"/>
      <c r="N76" s="89"/>
      <c r="O76" s="89"/>
    </row>
    <row r="77" spans="1:15" ht="15.75">
      <c r="A77" s="112"/>
      <c r="B77" s="112"/>
      <c r="K77" s="89"/>
      <c r="L77" s="89"/>
      <c r="M77" s="89"/>
      <c r="N77" s="89"/>
      <c r="O77" s="89"/>
    </row>
    <row r="78" spans="1:15" ht="15.75">
      <c r="A78" s="112"/>
      <c r="B78" s="112"/>
      <c r="K78" s="89"/>
      <c r="L78" s="89"/>
      <c r="M78" s="89"/>
      <c r="N78" s="89"/>
      <c r="O78" s="89"/>
    </row>
    <row r="79" spans="1:15" ht="15.75">
      <c r="A79" s="112"/>
      <c r="B79" s="112"/>
      <c r="K79" s="89"/>
      <c r="L79" s="89"/>
      <c r="M79" s="89"/>
      <c r="N79" s="89"/>
      <c r="O79" s="89"/>
    </row>
    <row r="80" spans="1:15" ht="15.75">
      <c r="A80" s="112"/>
      <c r="B80" s="112"/>
      <c r="K80" s="89"/>
      <c r="L80" s="89"/>
      <c r="M80" s="89"/>
      <c r="N80" s="89"/>
      <c r="O80" s="89"/>
    </row>
    <row r="81" spans="1:15" ht="15.75">
      <c r="A81" s="112"/>
      <c r="B81" s="112"/>
      <c r="K81" s="89"/>
      <c r="L81" s="89"/>
      <c r="M81" s="89"/>
      <c r="N81" s="89"/>
      <c r="O81" s="89"/>
    </row>
    <row r="82" spans="1:15" ht="15.75">
      <c r="A82" s="112"/>
      <c r="B82" s="112"/>
      <c r="K82" s="89"/>
      <c r="L82" s="89"/>
      <c r="M82" s="89"/>
      <c r="N82" s="89"/>
      <c r="O82" s="89"/>
    </row>
    <row r="83" spans="1:15" ht="15.75">
      <c r="A83" s="112"/>
      <c r="B83" s="112"/>
      <c r="K83" s="89"/>
      <c r="L83" s="89"/>
      <c r="M83" s="89"/>
      <c r="N83" s="89"/>
      <c r="O83" s="89"/>
    </row>
    <row r="84" spans="1:15" ht="15.75">
      <c r="A84" s="112"/>
      <c r="B84" s="112"/>
      <c r="K84" s="89"/>
      <c r="L84" s="89"/>
      <c r="M84" s="89"/>
      <c r="N84" s="89"/>
      <c r="O84" s="89"/>
    </row>
    <row r="85" spans="1:15" ht="15.75">
      <c r="A85" s="112"/>
      <c r="B85" s="112"/>
      <c r="K85" s="89"/>
      <c r="L85" s="89"/>
      <c r="M85" s="89"/>
      <c r="N85" s="89"/>
      <c r="O85" s="89"/>
    </row>
    <row r="86" spans="1:15" ht="15.75">
      <c r="A86" s="112"/>
      <c r="B86" s="112"/>
      <c r="K86" s="89"/>
      <c r="L86" s="89"/>
      <c r="M86" s="89"/>
      <c r="N86" s="89"/>
      <c r="O86" s="89"/>
    </row>
    <row r="87" spans="1:15" ht="15.75">
      <c r="A87" s="112"/>
      <c r="B87" s="112"/>
      <c r="K87" s="89"/>
      <c r="L87" s="89"/>
      <c r="M87" s="89"/>
      <c r="N87" s="89"/>
      <c r="O87" s="89"/>
    </row>
    <row r="88" spans="1:15" ht="15.75">
      <c r="A88" s="112"/>
      <c r="B88" s="112"/>
      <c r="K88" s="89"/>
      <c r="L88" s="89"/>
      <c r="M88" s="89"/>
      <c r="N88" s="89"/>
      <c r="O88" s="89"/>
    </row>
    <row r="89" spans="1:15" ht="15.75">
      <c r="A89" s="112"/>
      <c r="B89" s="112"/>
      <c r="K89" s="89"/>
      <c r="L89" s="89"/>
      <c r="M89" s="89"/>
      <c r="N89" s="89"/>
      <c r="O89" s="89"/>
    </row>
    <row r="90" spans="1:15" ht="15.75">
      <c r="A90" s="112"/>
      <c r="B90" s="112"/>
      <c r="K90" s="89"/>
      <c r="L90" s="89"/>
      <c r="M90" s="89"/>
      <c r="N90" s="89"/>
      <c r="O90" s="89"/>
    </row>
    <row r="91" spans="1:15" ht="15.75">
      <c r="A91" s="112"/>
      <c r="B91" s="112"/>
      <c r="K91" s="89"/>
      <c r="L91" s="89"/>
      <c r="M91" s="89"/>
      <c r="N91" s="89"/>
      <c r="O91" s="89"/>
    </row>
    <row r="92" spans="1:15" ht="15.75">
      <c r="A92" s="112"/>
      <c r="B92" s="112"/>
      <c r="K92" s="89"/>
      <c r="L92" s="89"/>
      <c r="M92" s="89"/>
      <c r="N92" s="89"/>
      <c r="O92" s="89"/>
    </row>
    <row r="93" spans="11:15" ht="9">
      <c r="K93" s="89"/>
      <c r="L93" s="89"/>
      <c r="M93" s="89"/>
      <c r="N93" s="89"/>
      <c r="O93" s="89"/>
    </row>
    <row r="94" spans="11:15" ht="9">
      <c r="K94" s="89"/>
      <c r="L94" s="89"/>
      <c r="M94" s="89"/>
      <c r="N94" s="89"/>
      <c r="O94" s="89"/>
    </row>
    <row r="95" spans="11:15" ht="9">
      <c r="K95" s="89"/>
      <c r="L95" s="89"/>
      <c r="M95" s="89"/>
      <c r="N95" s="89"/>
      <c r="O95" s="89"/>
    </row>
    <row r="96" spans="11:15" ht="9">
      <c r="K96" s="89"/>
      <c r="L96" s="89"/>
      <c r="M96" s="89"/>
      <c r="N96" s="89"/>
      <c r="O96" s="89"/>
    </row>
    <row r="97" spans="11:15" ht="9">
      <c r="K97" s="89"/>
      <c r="L97" s="89"/>
      <c r="M97" s="89"/>
      <c r="N97" s="89"/>
      <c r="O97" s="89"/>
    </row>
    <row r="98" spans="11:15" ht="9">
      <c r="K98" s="89"/>
      <c r="L98" s="89"/>
      <c r="N98" s="89"/>
      <c r="O98" s="89"/>
    </row>
    <row r="104" spans="1:10" s="114" customFormat="1" ht="18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</row>
    <row r="105" spans="1:10" s="114" customFormat="1" ht="18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</row>
    <row r="106" spans="1:10" s="114" customFormat="1" ht="18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</row>
    <row r="107" spans="1:10" s="114" customFormat="1" ht="18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</row>
    <row r="108" spans="1:10" s="114" customFormat="1" ht="18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</row>
    <row r="109" spans="1:10" s="114" customFormat="1" ht="18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</row>
    <row r="110" spans="1:10" s="114" customFormat="1" ht="18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</row>
    <row r="111" spans="1:10" s="114" customFormat="1" ht="18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</row>
    <row r="112" spans="1:10" s="114" customFormat="1" ht="18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</row>
    <row r="113" spans="1:10" s="114" customFormat="1" ht="18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</row>
    <row r="114" spans="1:10" s="114" customFormat="1" ht="18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</row>
    <row r="115" spans="1:10" s="114" customFormat="1" ht="18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</row>
    <row r="116" spans="1:10" s="114" customFormat="1" ht="18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</row>
  </sheetData>
  <sheetProtection/>
  <printOptions horizontalCentered="1"/>
  <pageMargins left="0.2362204724409449" right="0.2362204724409449" top="0.3937007874015748" bottom="0.8267716535433072" header="0.5118110236220472" footer="0.7874015748031497"/>
  <pageSetup fitToHeight="2" fitToWidth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/>
  <dimension ref="A1:AQ32"/>
  <sheetViews>
    <sheetView showGridLines="0" zoomScalePageLayoutView="0" workbookViewId="0" topLeftCell="A1">
      <selection activeCell="E12" sqref="E12"/>
    </sheetView>
  </sheetViews>
  <sheetFormatPr defaultColWidth="8.88671875" defaultRowHeight="15"/>
  <cols>
    <col min="1" max="1" width="4.6640625" style="116" customWidth="1"/>
    <col min="2" max="2" width="21.77734375" style="116" customWidth="1"/>
    <col min="3" max="3" width="0.9921875" style="116" customWidth="1"/>
    <col min="4" max="4" width="21.77734375" style="116" customWidth="1"/>
    <col min="5" max="5" width="14.99609375" style="117" customWidth="1"/>
    <col min="6" max="6" width="19.4453125" style="116" customWidth="1"/>
    <col min="7" max="7" width="1.2265625" style="116" customWidth="1"/>
    <col min="8" max="8" width="21.77734375" style="116" customWidth="1"/>
    <col min="9" max="9" width="3.3359375" style="117" customWidth="1"/>
    <col min="10" max="11" width="1.2265625" style="117" customWidth="1"/>
    <col min="12" max="12" width="1.5625" style="117" customWidth="1"/>
    <col min="13" max="14" width="3.99609375" style="117" customWidth="1"/>
    <col min="15" max="16" width="1.2265625" style="117" customWidth="1"/>
    <col min="17" max="18" width="3.6640625" style="117" customWidth="1"/>
    <col min="19" max="19" width="4.21484375" style="117" customWidth="1"/>
    <col min="20" max="22" width="8.10546875" style="117" bestFit="1" customWidth="1"/>
    <col min="23" max="23" width="8.88671875" style="117" customWidth="1"/>
    <col min="24" max="26" width="1.2265625" style="117" customWidth="1"/>
    <col min="27" max="27" width="8.88671875" style="117" customWidth="1"/>
    <col min="28" max="28" width="0.88671875" style="117" customWidth="1"/>
    <col min="29" max="30" width="1.2265625" style="117" customWidth="1"/>
    <col min="31" max="31" width="8.88671875" style="117" customWidth="1"/>
    <col min="32" max="32" width="0.88671875" style="117" customWidth="1"/>
    <col min="33" max="34" width="1.2265625" style="117" customWidth="1"/>
    <col min="35" max="35" width="8.88671875" style="117" customWidth="1"/>
    <col min="36" max="37" width="0.88671875" style="117" customWidth="1"/>
    <col min="38" max="38" width="1.2265625" style="117" customWidth="1"/>
    <col min="39" max="39" width="8.88671875" style="117" customWidth="1"/>
    <col min="40" max="40" width="2.10546875" style="117" customWidth="1"/>
    <col min="41" max="41" width="8.88671875" style="117" customWidth="1"/>
    <col min="42" max="42" width="1.2265625" style="117" customWidth="1"/>
    <col min="43" max="16384" width="8.88671875" style="117" customWidth="1"/>
  </cols>
  <sheetData>
    <row r="1" spans="1:42" ht="28.5" customHeight="1">
      <c r="A1" s="136" t="s">
        <v>21</v>
      </c>
      <c r="B1" s="115"/>
      <c r="E1" s="116"/>
      <c r="T1" s="118"/>
      <c r="U1" s="118"/>
      <c r="V1" s="118"/>
      <c r="X1" s="118"/>
      <c r="Y1" s="118"/>
      <c r="Z1" s="118"/>
      <c r="AB1" s="118"/>
      <c r="AC1" s="118"/>
      <c r="AD1" s="118"/>
      <c r="AN1" s="119"/>
      <c r="AP1" s="120"/>
    </row>
    <row r="2" spans="1:42" ht="24" customHeight="1">
      <c r="A2" s="137" t="str">
        <f>Parametre!$B$1</f>
        <v>Ketshop Satellite i KSK</v>
      </c>
      <c r="E2" s="116"/>
      <c r="F2" s="121"/>
      <c r="T2" s="118"/>
      <c r="U2" s="118"/>
      <c r="V2" s="118"/>
      <c r="X2" s="118"/>
      <c r="Y2" s="118"/>
      <c r="Z2" s="118"/>
      <c r="AB2" s="118"/>
      <c r="AC2" s="118"/>
      <c r="AD2" s="118"/>
      <c r="AN2" s="119"/>
      <c r="AP2" s="120"/>
    </row>
    <row r="3" spans="1:42" ht="21" customHeight="1">
      <c r="A3" s="122"/>
      <c r="B3" s="123"/>
      <c r="E3" s="124" t="s">
        <v>7</v>
      </c>
      <c r="F3" s="125" t="s">
        <v>8</v>
      </c>
      <c r="H3" s="126" t="s">
        <v>9</v>
      </c>
      <c r="O3" s="127" t="s">
        <v>10</v>
      </c>
      <c r="P3" s="128"/>
      <c r="Q3" s="128"/>
      <c r="R3" s="128"/>
      <c r="S3" s="127" t="s">
        <v>11</v>
      </c>
      <c r="T3" s="118"/>
      <c r="U3" s="118"/>
      <c r="V3" s="118"/>
      <c r="X3" s="118"/>
      <c r="Y3" s="118"/>
      <c r="Z3" s="118"/>
      <c r="AB3" s="118"/>
      <c r="AC3" s="118"/>
      <c r="AD3" s="118"/>
      <c r="AN3" s="119"/>
      <c r="AP3" s="120"/>
    </row>
    <row r="4" spans="1:43" ht="11.25">
      <c r="A4" s="122"/>
      <c r="B4" s="129"/>
      <c r="C4" s="129"/>
      <c r="D4" s="129"/>
      <c r="E4" s="130"/>
      <c r="F4" s="129"/>
      <c r="G4" s="129"/>
      <c r="H4" s="129"/>
      <c r="I4" s="120" t="s">
        <v>12</v>
      </c>
      <c r="J4" s="131" t="s">
        <v>13</v>
      </c>
      <c r="K4" s="131" t="s">
        <v>13</v>
      </c>
      <c r="L4" s="131" t="s">
        <v>13</v>
      </c>
      <c r="M4" s="131" t="s">
        <v>13</v>
      </c>
      <c r="N4" s="131" t="s">
        <v>13</v>
      </c>
      <c r="O4" s="119">
        <v>1</v>
      </c>
      <c r="P4" s="119">
        <v>2</v>
      </c>
      <c r="Q4" s="119">
        <v>3</v>
      </c>
      <c r="R4" s="119">
        <v>4</v>
      </c>
      <c r="T4" s="132" t="s">
        <v>14</v>
      </c>
      <c r="U4" s="132"/>
      <c r="V4" s="132"/>
      <c r="W4" s="120"/>
      <c r="X4" s="132" t="s">
        <v>15</v>
      </c>
      <c r="Y4" s="132"/>
      <c r="Z4" s="132"/>
      <c r="AA4" s="120"/>
      <c r="AB4" s="132" t="s">
        <v>16</v>
      </c>
      <c r="AC4" s="132"/>
      <c r="AD4" s="132"/>
      <c r="AE4" s="120"/>
      <c r="AF4" s="132" t="s">
        <v>17</v>
      </c>
      <c r="AG4" s="132"/>
      <c r="AH4" s="132"/>
      <c r="AI4" s="120"/>
      <c r="AJ4" s="132" t="s">
        <v>18</v>
      </c>
      <c r="AK4" s="132"/>
      <c r="AL4" s="132"/>
      <c r="AM4" s="120"/>
      <c r="AN4" s="119" t="s">
        <v>19</v>
      </c>
      <c r="AO4" s="120"/>
      <c r="AP4" s="120"/>
      <c r="AQ4" s="120"/>
    </row>
    <row r="5" spans="1:42" ht="11.25">
      <c r="A5" s="133" t="s">
        <v>22</v>
      </c>
      <c r="B5" s="130" t="str">
        <f>'HB-Ræk'!M5</f>
        <v>Jacob Poulsby Andersen</v>
      </c>
      <c r="C5" s="130" t="s">
        <v>20</v>
      </c>
      <c r="D5" s="130" t="str">
        <f>'HB-Ræk'!M6</f>
        <v>Peter Stummann</v>
      </c>
      <c r="E5" s="206" t="s">
        <v>298</v>
      </c>
      <c r="F5" s="130" t="str">
        <f aca="true" t="shared" si="0" ref="F5:F12">IF(S5&lt;2,TOM,IF($AP5=1,B5,D5))</f>
        <v>Jacob Poulsby Andersen</v>
      </c>
      <c r="G5" s="129"/>
      <c r="H5" s="130" t="str">
        <f aca="true" t="shared" si="1" ref="H5:H12">IF(S5&lt;2,TOM,IF($AP5=1,D5,B5))</f>
        <v>Peter Stummann</v>
      </c>
      <c r="I5" s="119">
        <f>LEN(E5)</f>
        <v>26</v>
      </c>
      <c r="J5" s="119">
        <f>FIND("/",$E5)</f>
        <v>2</v>
      </c>
      <c r="K5" s="119">
        <f>FIND("/",$E5,($J5+1))</f>
        <v>8</v>
      </c>
      <c r="L5" s="119">
        <f>FIND("/",$E5,($K5+1))</f>
        <v>14</v>
      </c>
      <c r="M5" s="119">
        <f>FIND("/",$E5,($L5+1))</f>
        <v>19</v>
      </c>
      <c r="N5" s="119">
        <f>FIND("/",$E5,($M5+1))</f>
        <v>25</v>
      </c>
      <c r="O5" s="119">
        <f>FIND(" ",$E5)</f>
        <v>5</v>
      </c>
      <c r="P5" s="119">
        <f aca="true" t="shared" si="2" ref="P5:R7">FIND(" ",$E5,O5+1)</f>
        <v>11</v>
      </c>
      <c r="Q5" s="119">
        <f t="shared" si="2"/>
        <v>17</v>
      </c>
      <c r="R5" s="119">
        <f t="shared" si="2"/>
        <v>22</v>
      </c>
      <c r="S5" s="119">
        <f aca="true" t="shared" si="3" ref="S5:S12">COUNT(J5:N5)</f>
        <v>5</v>
      </c>
      <c r="T5" s="119" t="str">
        <f>MID($E5,1,J5-1)</f>
        <v>6</v>
      </c>
      <c r="U5" s="119" t="str">
        <f>MID($E5,J5+1,2)</f>
        <v>11</v>
      </c>
      <c r="V5" s="119">
        <f aca="true" t="shared" si="4" ref="V5:V16">IF(VALUE(T5)=VALUE(U5),-99,IF(VALUE(T5)&gt;VALUE(U5),1,5))</f>
        <v>5</v>
      </c>
      <c r="W5" s="120"/>
      <c r="X5" s="119" t="str">
        <f>MID($E5,O5+1,K5-O5-1)</f>
        <v>13</v>
      </c>
      <c r="Y5" s="119" t="str">
        <f>MID($E5,K5+1,2)</f>
        <v>11</v>
      </c>
      <c r="Z5" s="119">
        <f aca="true" t="shared" si="5" ref="Z5:Z16">IF(VALUE(X5)&gt;VALUE(Y5),1,5)</f>
        <v>1</v>
      </c>
      <c r="AA5" s="120"/>
      <c r="AB5" s="119" t="str">
        <f>MID($E5,P5+1,L5-P5-1)</f>
        <v>12</v>
      </c>
      <c r="AC5" s="119" t="str">
        <f>MID($E5,L5+1,2)</f>
        <v>10</v>
      </c>
      <c r="AD5" s="119">
        <f aca="true" t="shared" si="6" ref="AD5:AD16">IF(VALUE(AB5)&gt;VALUE(AC5),1,5)</f>
        <v>1</v>
      </c>
      <c r="AF5" s="119" t="str">
        <f>IF(S5=3,"",MID($E5,Q5+1,M5-Q5-1))</f>
        <v>9</v>
      </c>
      <c r="AG5" s="119" t="str">
        <f>IF(S5=3,"",MID($E5,M5+1,2))</f>
        <v>11</v>
      </c>
      <c r="AH5" s="119">
        <f aca="true" t="shared" si="7" ref="AH5:AH16">IF(AF5="","",IF(VALUE(AF5)&gt;VALUE(AG5),1,5))</f>
        <v>5</v>
      </c>
      <c r="AJ5" s="119" t="str">
        <f>IF(S5&lt;5,"",MID($E5,R5+1,N5-R5-1))</f>
        <v>11</v>
      </c>
      <c r="AK5" s="119" t="str">
        <f>IF(S5&lt;5,"",MID($E5,N5+1,2))</f>
        <v>8</v>
      </c>
      <c r="AL5" s="119">
        <f aca="true" t="shared" si="8" ref="AL5:AL16">IF(AJ5="","",IF(VALUE(AJ5)&gt;VALUE(AK5),1,5))</f>
        <v>1</v>
      </c>
      <c r="AN5" s="119">
        <f aca="true" t="shared" si="9" ref="AN5:AN12">SUM(V5,Z5,AD5,AH5,AL5)</f>
        <v>13</v>
      </c>
      <c r="AP5" s="120">
        <f>IF(AN5&lt;1,0,IF(AN5&lt;14,1,2))</f>
        <v>1</v>
      </c>
    </row>
    <row r="6" spans="1:42" ht="11.25">
      <c r="A6" s="133" t="s">
        <v>23</v>
      </c>
      <c r="B6" s="130" t="str">
        <f>'HB-Ræk'!M7</f>
        <v>Bo Wendemo</v>
      </c>
      <c r="C6" s="130" t="s">
        <v>20</v>
      </c>
      <c r="D6" s="130" t="str">
        <f>'HB-Ræk'!M8</f>
        <v>Ole Djurhuus</v>
      </c>
      <c r="E6" s="206" t="s">
        <v>299</v>
      </c>
      <c r="F6" s="130" t="str">
        <f t="shared" si="0"/>
        <v>Ole Djurhuus</v>
      </c>
      <c r="G6" s="129"/>
      <c r="H6" s="130" t="str">
        <f t="shared" si="1"/>
        <v>Bo Wendemo</v>
      </c>
      <c r="I6" s="119">
        <f>LEN(E6)</f>
        <v>20</v>
      </c>
      <c r="J6" s="119">
        <f>FIND("/",$E6)</f>
        <v>2</v>
      </c>
      <c r="K6" s="119">
        <f>FIND("/",$E6,($J6+1))</f>
        <v>7</v>
      </c>
      <c r="L6" s="119">
        <f>FIND("/",$E6,($K6+1))</f>
        <v>13</v>
      </c>
      <c r="M6" s="119">
        <f>FIND("/",$E6,($L6+1))</f>
        <v>18</v>
      </c>
      <c r="N6" s="119" t="e">
        <f>FIND("/",$E6,($M6+1))</f>
        <v>#VALUE!</v>
      </c>
      <c r="O6" s="119">
        <f>FIND(" ",$E6)</f>
        <v>5</v>
      </c>
      <c r="P6" s="119">
        <f t="shared" si="2"/>
        <v>10</v>
      </c>
      <c r="Q6" s="119">
        <f t="shared" si="2"/>
        <v>16</v>
      </c>
      <c r="R6" s="119" t="e">
        <f t="shared" si="2"/>
        <v>#VALUE!</v>
      </c>
      <c r="S6" s="119">
        <f t="shared" si="3"/>
        <v>4</v>
      </c>
      <c r="T6" s="119" t="str">
        <f>MID($E6,1,J6-1)</f>
        <v>7</v>
      </c>
      <c r="U6" s="119" t="str">
        <f>MID($E6,J6+1,2)</f>
        <v>11</v>
      </c>
      <c r="V6" s="119">
        <f t="shared" si="4"/>
        <v>5</v>
      </c>
      <c r="W6" s="120"/>
      <c r="X6" s="119" t="str">
        <f>MID($E6,O6+1,K6-O6-1)</f>
        <v>6</v>
      </c>
      <c r="Y6" s="119" t="str">
        <f>MID($E6,K6+1,2)</f>
        <v>11</v>
      </c>
      <c r="Z6" s="119">
        <f t="shared" si="5"/>
        <v>5</v>
      </c>
      <c r="AA6" s="120"/>
      <c r="AB6" s="119" t="str">
        <f>MID($E6,P6+1,L6-P6-1)</f>
        <v>12</v>
      </c>
      <c r="AC6" s="119" t="str">
        <f>MID($E6,L6+1,2)</f>
        <v>10</v>
      </c>
      <c r="AD6" s="119">
        <f t="shared" si="6"/>
        <v>1</v>
      </c>
      <c r="AF6" s="119" t="str">
        <f>IF(S6=3,"",MID($E6,Q6+1,M6-Q6-1))</f>
        <v>6</v>
      </c>
      <c r="AG6" s="119" t="str">
        <f>IF(S6=3,"",MID($E6,M6+1,2))</f>
        <v>11</v>
      </c>
      <c r="AH6" s="119">
        <f t="shared" si="7"/>
        <v>5</v>
      </c>
      <c r="AJ6" s="119">
        <f>IF(S6&lt;5,"",MID($E6,R6+1,N6-R6-1))</f>
      </c>
      <c r="AK6" s="119">
        <f>IF(S6&lt;5,"",MID($E6,N6+1,2))</f>
      </c>
      <c r="AL6" s="119">
        <f t="shared" si="8"/>
      </c>
      <c r="AN6" s="119">
        <f t="shared" si="9"/>
        <v>16</v>
      </c>
      <c r="AP6" s="120">
        <f aca="true" t="shared" si="10" ref="AP6:AP12">IF(AN6&lt;1,0,IF(AN6&lt;14,1,2))</f>
        <v>2</v>
      </c>
    </row>
    <row r="7" spans="1:42" ht="11.25">
      <c r="A7" s="133" t="s">
        <v>24</v>
      </c>
      <c r="B7" s="130" t="str">
        <f>'HB-Ræk'!M9</f>
        <v>Christian Von Huth </v>
      </c>
      <c r="C7" s="130" t="s">
        <v>20</v>
      </c>
      <c r="D7" s="130" t="str">
        <f>'HB-Ræk'!M10</f>
        <v>Lars Peter Munch Larsen (W/C)</v>
      </c>
      <c r="E7" s="206" t="s">
        <v>297</v>
      </c>
      <c r="F7" s="130" t="str">
        <f>IF(S7&lt;2,TOM,IF($AP7=1,B7,D7))</f>
        <v>Lars Peter Munch Larsen (W/C)</v>
      </c>
      <c r="G7" s="129"/>
      <c r="H7" s="130" t="str">
        <f t="shared" si="1"/>
        <v>Christian Von Huth </v>
      </c>
      <c r="I7" s="119">
        <f>LEN(E7)</f>
        <v>14</v>
      </c>
      <c r="J7" s="119">
        <f>FIND("/",$E7)</f>
        <v>2</v>
      </c>
      <c r="K7" s="119">
        <f>FIND("/",$E7,($J7+1))</f>
        <v>7</v>
      </c>
      <c r="L7" s="119">
        <f>FIND("/",$E7,($K7+1))</f>
        <v>12</v>
      </c>
      <c r="M7" s="119" t="e">
        <f>FIND("/",$E7,($L7+1))</f>
        <v>#VALUE!</v>
      </c>
      <c r="N7" s="119" t="e">
        <f>FIND("/",$E7,($M7+1))</f>
        <v>#VALUE!</v>
      </c>
      <c r="O7" s="119">
        <f>FIND(" ",$E7)</f>
        <v>5</v>
      </c>
      <c r="P7" s="119">
        <f t="shared" si="2"/>
        <v>10</v>
      </c>
      <c r="Q7" s="119" t="e">
        <f t="shared" si="2"/>
        <v>#VALUE!</v>
      </c>
      <c r="R7" s="119" t="e">
        <f t="shared" si="2"/>
        <v>#VALUE!</v>
      </c>
      <c r="S7" s="119">
        <f t="shared" si="3"/>
        <v>3</v>
      </c>
      <c r="T7" s="119" t="str">
        <f>MID($E7,1,J7-1)</f>
        <v>5</v>
      </c>
      <c r="U7" s="119" t="str">
        <f>MID($E7,J7+1,2)</f>
        <v>11</v>
      </c>
      <c r="V7" s="119">
        <f t="shared" si="4"/>
        <v>5</v>
      </c>
      <c r="W7" s="120"/>
      <c r="X7" s="119" t="str">
        <f>MID($E7,O7+1,K7-O7-1)</f>
        <v>6</v>
      </c>
      <c r="Y7" s="119" t="str">
        <f>MID($E7,K7+1,2)</f>
        <v>11</v>
      </c>
      <c r="Z7" s="119">
        <f t="shared" si="5"/>
        <v>5</v>
      </c>
      <c r="AA7" s="120"/>
      <c r="AB7" s="119" t="str">
        <f>MID($E7,P7+1,L7-P7-1)</f>
        <v>3</v>
      </c>
      <c r="AC7" s="119" t="str">
        <f>MID($E7,L7+1,2)</f>
        <v>11</v>
      </c>
      <c r="AD7" s="119">
        <f t="shared" si="6"/>
        <v>5</v>
      </c>
      <c r="AF7" s="119">
        <f>IF(S7=3,"",MID($E7,Q7+1,M7-Q7-1))</f>
      </c>
      <c r="AG7" s="119">
        <f>IF(S7=3,"",MID($E7,M7+1,2))</f>
      </c>
      <c r="AH7" s="119">
        <f t="shared" si="7"/>
      </c>
      <c r="AJ7" s="119">
        <f>IF(S7&lt;5,"",MID($E7,R7+1,N7-R7-1))</f>
      </c>
      <c r="AK7" s="119">
        <f>IF(S7&lt;5,"",MID($E7,N7+1,2))</f>
      </c>
      <c r="AL7" s="119">
        <f t="shared" si="8"/>
      </c>
      <c r="AN7" s="119">
        <f t="shared" si="9"/>
        <v>15</v>
      </c>
      <c r="AP7" s="120">
        <f t="shared" si="10"/>
        <v>2</v>
      </c>
    </row>
    <row r="8" spans="1:42" ht="11.25">
      <c r="A8" s="133" t="s">
        <v>25</v>
      </c>
      <c r="B8" s="130" t="str">
        <f>'HB-Ræk'!M11</f>
        <v>Jonatan Clausen</v>
      </c>
      <c r="C8" s="130" t="s">
        <v>20</v>
      </c>
      <c r="D8" s="130" t="str">
        <f>'HB-Ræk'!M12</f>
        <v>Mathias Skjernov</v>
      </c>
      <c r="E8" s="206" t="s">
        <v>303</v>
      </c>
      <c r="F8" s="130" t="str">
        <f t="shared" si="0"/>
        <v>Mathias Skjernov</v>
      </c>
      <c r="G8" s="129"/>
      <c r="H8" s="130" t="str">
        <f t="shared" si="1"/>
        <v>Jonatan Clausen</v>
      </c>
      <c r="I8" s="119">
        <f aca="true" t="shared" si="11" ref="I8:I16">LEN(E8)</f>
        <v>20</v>
      </c>
      <c r="J8" s="119">
        <f aca="true" t="shared" si="12" ref="J8:J16">FIND("/",$E8)</f>
        <v>3</v>
      </c>
      <c r="K8" s="119">
        <f aca="true" t="shared" si="13" ref="K8:K16">FIND("/",$E8,($J8+1))</f>
        <v>8</v>
      </c>
      <c r="L8" s="119">
        <f aca="true" t="shared" si="14" ref="L8:L16">FIND("/",$E8,($K8+1))</f>
        <v>13</v>
      </c>
      <c r="M8" s="119">
        <f>FIND("/",$E8,($L8+1))</f>
        <v>18</v>
      </c>
      <c r="N8" s="119" t="e">
        <f aca="true" t="shared" si="15" ref="N8:N16">FIND("/",$E8,($M8+1))</f>
        <v>#VALUE!</v>
      </c>
      <c r="O8" s="119">
        <f aca="true" t="shared" si="16" ref="O8:O16">FIND(" ",$E8)</f>
        <v>6</v>
      </c>
      <c r="P8" s="119">
        <f aca="true" t="shared" si="17" ref="P8:R12">FIND(" ",$E8,O8+1)</f>
        <v>11</v>
      </c>
      <c r="Q8" s="119">
        <f t="shared" si="17"/>
        <v>16</v>
      </c>
      <c r="R8" s="119" t="e">
        <f t="shared" si="17"/>
        <v>#VALUE!</v>
      </c>
      <c r="S8" s="119">
        <f t="shared" si="3"/>
        <v>4</v>
      </c>
      <c r="T8" s="119" t="str">
        <f aca="true" t="shared" si="18" ref="T8:T16">MID($E8,1,J8-1)</f>
        <v>16</v>
      </c>
      <c r="U8" s="119" t="str">
        <f aca="true" t="shared" si="19" ref="U8:U16">MID($E8,J8+1,2)</f>
        <v>14</v>
      </c>
      <c r="V8" s="119">
        <f t="shared" si="4"/>
        <v>1</v>
      </c>
      <c r="W8" s="120"/>
      <c r="X8" s="119" t="str">
        <f aca="true" t="shared" si="20" ref="X8:X16">MID($E8,O8+1,K8-O8-1)</f>
        <v>2</v>
      </c>
      <c r="Y8" s="119" t="str">
        <f aca="true" t="shared" si="21" ref="Y8:Y16">MID($E8,K8+1,2)</f>
        <v>11</v>
      </c>
      <c r="Z8" s="119">
        <f t="shared" si="5"/>
        <v>5</v>
      </c>
      <c r="AA8" s="120"/>
      <c r="AB8" s="119" t="str">
        <f aca="true" t="shared" si="22" ref="AB8:AB16">MID($E8,P8+1,L8-P8-1)</f>
        <v>2</v>
      </c>
      <c r="AC8" s="119" t="str">
        <f aca="true" t="shared" si="23" ref="AC8:AC16">MID($E8,L8+1,2)</f>
        <v>11</v>
      </c>
      <c r="AD8" s="119">
        <f t="shared" si="6"/>
        <v>5</v>
      </c>
      <c r="AF8" s="119" t="str">
        <f aca="true" t="shared" si="24" ref="AF8:AF16">IF(S8=3,"",MID($E8,Q8+1,M8-Q8-1))</f>
        <v>8</v>
      </c>
      <c r="AG8" s="119" t="str">
        <f aca="true" t="shared" si="25" ref="AG8:AG16">IF(S8=3,"",MID($E8,M8+1,2))</f>
        <v>11</v>
      </c>
      <c r="AH8" s="119">
        <f t="shared" si="7"/>
        <v>5</v>
      </c>
      <c r="AJ8" s="119">
        <f>IF(S8&lt;5,"",MID($E8,R8+1,N8-R8-1))</f>
      </c>
      <c r="AK8" s="119">
        <f>IF(S8&lt;5,"",MID($E8,N8+1,2))</f>
      </c>
      <c r="AL8" s="119">
        <f t="shared" si="8"/>
      </c>
      <c r="AN8" s="119">
        <f t="shared" si="9"/>
        <v>16</v>
      </c>
      <c r="AP8" s="120">
        <f t="shared" si="10"/>
        <v>2</v>
      </c>
    </row>
    <row r="9" spans="1:42" ht="11.25">
      <c r="A9" s="133" t="s">
        <v>26</v>
      </c>
      <c r="B9" s="130" t="str">
        <f>REPT(F5,1)</f>
        <v>Jacob Poulsby Andersen</v>
      </c>
      <c r="C9" s="130" t="s">
        <v>20</v>
      </c>
      <c r="D9" s="130" t="str">
        <f>REPT(F6,1)</f>
        <v>Ole Djurhuus</v>
      </c>
      <c r="E9" s="82" t="s">
        <v>347</v>
      </c>
      <c r="F9" s="130" t="str">
        <f t="shared" si="0"/>
        <v>Ole Djurhuus</v>
      </c>
      <c r="G9" s="129"/>
      <c r="H9" s="130" t="str">
        <f t="shared" si="1"/>
        <v>Jacob Poulsby Andersen</v>
      </c>
      <c r="I9" s="119">
        <f t="shared" si="11"/>
        <v>24</v>
      </c>
      <c r="J9" s="119">
        <f t="shared" si="12"/>
        <v>2</v>
      </c>
      <c r="K9" s="119">
        <f t="shared" si="13"/>
        <v>8</v>
      </c>
      <c r="L9" s="119">
        <f t="shared" si="14"/>
        <v>13</v>
      </c>
      <c r="M9" s="119">
        <f>FIND("/",$E9,($L9+1))</f>
        <v>17</v>
      </c>
      <c r="N9" s="119">
        <f t="shared" si="15"/>
        <v>22</v>
      </c>
      <c r="O9" s="119">
        <f t="shared" si="16"/>
        <v>5</v>
      </c>
      <c r="P9" s="119">
        <f t="shared" si="17"/>
        <v>10</v>
      </c>
      <c r="Q9" s="119">
        <f t="shared" si="17"/>
        <v>15</v>
      </c>
      <c r="R9" s="119">
        <f t="shared" si="17"/>
        <v>20</v>
      </c>
      <c r="S9" s="119">
        <f t="shared" si="3"/>
        <v>5</v>
      </c>
      <c r="T9" s="119" t="str">
        <f t="shared" si="18"/>
        <v>2</v>
      </c>
      <c r="U9" s="119" t="str">
        <f t="shared" si="19"/>
        <v>11</v>
      </c>
      <c r="V9" s="119">
        <f t="shared" si="4"/>
        <v>5</v>
      </c>
      <c r="W9" s="120"/>
      <c r="X9" s="119" t="str">
        <f t="shared" si="20"/>
        <v>11</v>
      </c>
      <c r="Y9" s="119" t="str">
        <f t="shared" si="21"/>
        <v>4 </v>
      </c>
      <c r="Z9" s="119">
        <f t="shared" si="5"/>
        <v>1</v>
      </c>
      <c r="AA9" s="120"/>
      <c r="AB9" s="119" t="str">
        <f t="shared" si="22"/>
        <v>11</v>
      </c>
      <c r="AC9" s="119" t="str">
        <f t="shared" si="23"/>
        <v>6 </v>
      </c>
      <c r="AD9" s="119">
        <f t="shared" si="6"/>
        <v>1</v>
      </c>
      <c r="AF9" s="119" t="str">
        <f t="shared" si="24"/>
        <v>1</v>
      </c>
      <c r="AG9" s="119" t="str">
        <f t="shared" si="25"/>
        <v>11</v>
      </c>
      <c r="AH9" s="119">
        <f t="shared" si="7"/>
        <v>5</v>
      </c>
      <c r="AJ9" s="119" t="str">
        <f aca="true" t="shared" si="26" ref="AJ9:AJ16">IF(S9&lt;5,"",MID($E9,R9+1,N9-R9-1))</f>
        <v>5</v>
      </c>
      <c r="AK9" s="119" t="str">
        <f aca="true" t="shared" si="27" ref="AK9:AK16">IF(S9&lt;5,"",MID($E9,N9+1,2))</f>
        <v>11</v>
      </c>
      <c r="AL9" s="119">
        <f t="shared" si="8"/>
        <v>5</v>
      </c>
      <c r="AN9" s="119">
        <f t="shared" si="9"/>
        <v>17</v>
      </c>
      <c r="AP9" s="120">
        <f t="shared" si="10"/>
        <v>2</v>
      </c>
    </row>
    <row r="10" spans="1:42" ht="11.25">
      <c r="A10" s="133" t="s">
        <v>27</v>
      </c>
      <c r="B10" s="130" t="str">
        <f>REPT(F7,1)</f>
        <v>Lars Peter Munch Larsen (W/C)</v>
      </c>
      <c r="C10" s="130" t="s">
        <v>20</v>
      </c>
      <c r="D10" s="130" t="str">
        <f>REPT(F8,1)</f>
        <v>Mathias Skjernov</v>
      </c>
      <c r="E10" s="82" t="s">
        <v>346</v>
      </c>
      <c r="F10" s="130" t="str">
        <f t="shared" si="0"/>
        <v>Lars Peter Munch Larsen (W/C)</v>
      </c>
      <c r="G10" s="129"/>
      <c r="H10" s="130" t="str">
        <f t="shared" si="1"/>
        <v>Mathias Skjernov</v>
      </c>
      <c r="I10" s="119">
        <f t="shared" si="11"/>
        <v>14</v>
      </c>
      <c r="J10" s="119">
        <f t="shared" si="12"/>
        <v>3</v>
      </c>
      <c r="K10" s="119">
        <f t="shared" si="13"/>
        <v>8</v>
      </c>
      <c r="L10" s="119">
        <f t="shared" si="14"/>
        <v>13</v>
      </c>
      <c r="M10" s="119" t="e">
        <f aca="true" t="shared" si="28" ref="M10:M16">FIND("/",$E10,($L10+1))</f>
        <v>#VALUE!</v>
      </c>
      <c r="N10" s="119" t="e">
        <f t="shared" si="15"/>
        <v>#VALUE!</v>
      </c>
      <c r="O10" s="119">
        <f t="shared" si="16"/>
        <v>5</v>
      </c>
      <c r="P10" s="119">
        <f t="shared" si="17"/>
        <v>10</v>
      </c>
      <c r="Q10" s="119" t="e">
        <f t="shared" si="17"/>
        <v>#VALUE!</v>
      </c>
      <c r="R10" s="119" t="e">
        <f t="shared" si="17"/>
        <v>#VALUE!</v>
      </c>
      <c r="S10" s="119">
        <f t="shared" si="3"/>
        <v>3</v>
      </c>
      <c r="T10" s="119" t="str">
        <f t="shared" si="18"/>
        <v>11</v>
      </c>
      <c r="U10" s="119" t="str">
        <f t="shared" si="19"/>
        <v>7 </v>
      </c>
      <c r="V10" s="119">
        <f t="shared" si="4"/>
        <v>1</v>
      </c>
      <c r="W10" s="120"/>
      <c r="X10" s="119" t="str">
        <f t="shared" si="20"/>
        <v>11</v>
      </c>
      <c r="Y10" s="119" t="str">
        <f t="shared" si="21"/>
        <v>5 </v>
      </c>
      <c r="Z10" s="119">
        <f t="shared" si="5"/>
        <v>1</v>
      </c>
      <c r="AA10" s="120"/>
      <c r="AB10" s="119" t="str">
        <f t="shared" si="22"/>
        <v>11</v>
      </c>
      <c r="AC10" s="119" t="str">
        <f t="shared" si="23"/>
        <v>8</v>
      </c>
      <c r="AD10" s="119">
        <f t="shared" si="6"/>
        <v>1</v>
      </c>
      <c r="AF10" s="119">
        <f t="shared" si="24"/>
      </c>
      <c r="AG10" s="119">
        <f t="shared" si="25"/>
      </c>
      <c r="AH10" s="119">
        <f t="shared" si="7"/>
      </c>
      <c r="AJ10" s="119">
        <f t="shared" si="26"/>
      </c>
      <c r="AK10" s="119">
        <f t="shared" si="27"/>
      </c>
      <c r="AL10" s="119">
        <f t="shared" si="8"/>
      </c>
      <c r="AN10" s="119">
        <f t="shared" si="9"/>
        <v>3</v>
      </c>
      <c r="AP10" s="120">
        <f t="shared" si="10"/>
        <v>1</v>
      </c>
    </row>
    <row r="11" spans="1:42" ht="11.25">
      <c r="A11" s="133" t="s">
        <v>28</v>
      </c>
      <c r="B11" s="130" t="str">
        <f>REPT(F9,1)</f>
        <v>Ole Djurhuus</v>
      </c>
      <c r="C11" s="130" t="s">
        <v>20</v>
      </c>
      <c r="D11" s="130" t="str">
        <f>REPT(F10,1)</f>
        <v>Lars Peter Munch Larsen (W/C)</v>
      </c>
      <c r="E11" s="82" t="s">
        <v>368</v>
      </c>
      <c r="F11" s="130" t="str">
        <f t="shared" si="0"/>
        <v>Lars Peter Munch Larsen (W/C)</v>
      </c>
      <c r="G11" s="129"/>
      <c r="H11" s="130" t="str">
        <f t="shared" si="1"/>
        <v>Ole Djurhuus</v>
      </c>
      <c r="I11" s="119">
        <f t="shared" si="11"/>
        <v>19</v>
      </c>
      <c r="J11" s="119">
        <f t="shared" si="12"/>
        <v>2</v>
      </c>
      <c r="K11" s="119">
        <f t="shared" si="13"/>
        <v>8</v>
      </c>
      <c r="L11" s="119">
        <f t="shared" si="14"/>
        <v>12</v>
      </c>
      <c r="M11" s="119">
        <f t="shared" si="28"/>
        <v>17</v>
      </c>
      <c r="N11" s="119" t="e">
        <f t="shared" si="15"/>
        <v>#VALUE!</v>
      </c>
      <c r="O11" s="119">
        <f t="shared" si="16"/>
        <v>5</v>
      </c>
      <c r="P11" s="119">
        <f t="shared" si="17"/>
        <v>10</v>
      </c>
      <c r="Q11" s="119">
        <f t="shared" si="17"/>
        <v>15</v>
      </c>
      <c r="R11" s="119" t="e">
        <f t="shared" si="17"/>
        <v>#VALUE!</v>
      </c>
      <c r="S11" s="119">
        <f t="shared" si="3"/>
        <v>4</v>
      </c>
      <c r="T11" s="119" t="str">
        <f t="shared" si="18"/>
        <v>5</v>
      </c>
      <c r="U11" s="119" t="str">
        <f t="shared" si="19"/>
        <v>11</v>
      </c>
      <c r="V11" s="119">
        <f t="shared" si="4"/>
        <v>5</v>
      </c>
      <c r="W11" s="120"/>
      <c r="X11" s="119" t="str">
        <f t="shared" si="20"/>
        <v>11</v>
      </c>
      <c r="Y11" s="119" t="str">
        <f t="shared" si="21"/>
        <v>7 </v>
      </c>
      <c r="Z11" s="119">
        <f t="shared" si="5"/>
        <v>1</v>
      </c>
      <c r="AA11" s="120"/>
      <c r="AB11" s="119" t="str">
        <f t="shared" si="22"/>
        <v>7</v>
      </c>
      <c r="AC11" s="119" t="str">
        <f t="shared" si="23"/>
        <v>11</v>
      </c>
      <c r="AD11" s="119">
        <f t="shared" si="6"/>
        <v>5</v>
      </c>
      <c r="AF11" s="119" t="str">
        <f t="shared" si="24"/>
        <v>5</v>
      </c>
      <c r="AG11" s="119" t="str">
        <f t="shared" si="25"/>
        <v>11</v>
      </c>
      <c r="AH11" s="119">
        <f t="shared" si="7"/>
        <v>5</v>
      </c>
      <c r="AJ11" s="119">
        <f t="shared" si="26"/>
      </c>
      <c r="AK11" s="119">
        <f t="shared" si="27"/>
      </c>
      <c r="AL11" s="119">
        <f t="shared" si="8"/>
      </c>
      <c r="AN11" s="119">
        <f t="shared" si="9"/>
        <v>16</v>
      </c>
      <c r="AP11" s="120">
        <f t="shared" si="10"/>
        <v>2</v>
      </c>
    </row>
    <row r="12" spans="1:42" ht="11.25">
      <c r="A12" s="133" t="s">
        <v>29</v>
      </c>
      <c r="B12" s="130" t="str">
        <f>REPT(H9,1)</f>
        <v>Jacob Poulsby Andersen</v>
      </c>
      <c r="C12" s="130" t="s">
        <v>20</v>
      </c>
      <c r="D12" s="130" t="str">
        <f>REPT(H10,1)</f>
        <v>Mathias Skjernov</v>
      </c>
      <c r="E12" s="82" t="s">
        <v>367</v>
      </c>
      <c r="F12" s="130" t="str">
        <f t="shared" si="0"/>
        <v>Jacob Poulsby Andersen</v>
      </c>
      <c r="G12" s="129"/>
      <c r="H12" s="130" t="str">
        <f t="shared" si="1"/>
        <v>Mathias Skjernov</v>
      </c>
      <c r="I12" s="119">
        <f t="shared" si="11"/>
        <v>19</v>
      </c>
      <c r="J12" s="119">
        <f t="shared" si="12"/>
        <v>2</v>
      </c>
      <c r="K12" s="119">
        <f t="shared" si="13"/>
        <v>8</v>
      </c>
      <c r="L12" s="119">
        <f t="shared" si="14"/>
        <v>13</v>
      </c>
      <c r="M12" s="119">
        <f t="shared" si="28"/>
        <v>18</v>
      </c>
      <c r="N12" s="119" t="e">
        <f t="shared" si="15"/>
        <v>#VALUE!</v>
      </c>
      <c r="O12" s="119">
        <f t="shared" si="16"/>
        <v>5</v>
      </c>
      <c r="P12" s="119">
        <f t="shared" si="17"/>
        <v>10</v>
      </c>
      <c r="Q12" s="119">
        <f t="shared" si="17"/>
        <v>15</v>
      </c>
      <c r="R12" s="119" t="e">
        <f t="shared" si="17"/>
        <v>#VALUE!</v>
      </c>
      <c r="S12" s="119">
        <f t="shared" si="3"/>
        <v>4</v>
      </c>
      <c r="T12" s="119" t="str">
        <f t="shared" si="18"/>
        <v>2</v>
      </c>
      <c r="U12" s="119" t="str">
        <f t="shared" si="19"/>
        <v>11</v>
      </c>
      <c r="V12" s="119">
        <f t="shared" si="4"/>
        <v>5</v>
      </c>
      <c r="W12" s="120"/>
      <c r="X12" s="119" t="str">
        <f t="shared" si="20"/>
        <v>11</v>
      </c>
      <c r="Y12" s="119" t="str">
        <f t="shared" si="21"/>
        <v>5 </v>
      </c>
      <c r="Z12" s="119">
        <f t="shared" si="5"/>
        <v>1</v>
      </c>
      <c r="AA12" s="120"/>
      <c r="AB12" s="119" t="str">
        <f t="shared" si="22"/>
        <v>11</v>
      </c>
      <c r="AC12" s="119" t="str">
        <f t="shared" si="23"/>
        <v>8 </v>
      </c>
      <c r="AD12" s="119">
        <f t="shared" si="6"/>
        <v>1</v>
      </c>
      <c r="AF12" s="119" t="str">
        <f t="shared" si="24"/>
        <v>11</v>
      </c>
      <c r="AG12" s="119" t="str">
        <f t="shared" si="25"/>
        <v>8</v>
      </c>
      <c r="AH12" s="119">
        <f t="shared" si="7"/>
        <v>1</v>
      </c>
      <c r="AJ12" s="119">
        <f t="shared" si="26"/>
      </c>
      <c r="AK12" s="119">
        <f t="shared" si="27"/>
      </c>
      <c r="AL12" s="119">
        <f t="shared" si="8"/>
      </c>
      <c r="AN12" s="119">
        <f t="shared" si="9"/>
        <v>8</v>
      </c>
      <c r="AP12" s="120">
        <f t="shared" si="10"/>
        <v>1</v>
      </c>
    </row>
    <row r="13" spans="1:42" ht="11.25">
      <c r="A13" s="133" t="s">
        <v>30</v>
      </c>
      <c r="B13" s="130" t="str">
        <f>REPT(H5,1)</f>
        <v>Peter Stummann</v>
      </c>
      <c r="C13" s="130" t="s">
        <v>20</v>
      </c>
      <c r="D13" s="130" t="str">
        <f>REPT(H6,1)</f>
        <v>Bo Wendemo</v>
      </c>
      <c r="E13" s="82" t="s">
        <v>345</v>
      </c>
      <c r="F13" s="130" t="str">
        <f>IF(S13&lt;2,TOM,IF($AP13=1,B13,D13))</f>
        <v>Peter Stummann</v>
      </c>
      <c r="G13" s="129"/>
      <c r="H13" s="130" t="str">
        <f>IF(S13&lt;2,TOM,IF($AP13=1,D13,B13))</f>
        <v>Bo Wendemo</v>
      </c>
      <c r="I13" s="119">
        <f t="shared" si="11"/>
        <v>24</v>
      </c>
      <c r="J13" s="119">
        <f t="shared" si="12"/>
        <v>3</v>
      </c>
      <c r="K13" s="119">
        <f t="shared" si="13"/>
        <v>7</v>
      </c>
      <c r="L13" s="119">
        <f t="shared" si="14"/>
        <v>12</v>
      </c>
      <c r="M13" s="119">
        <f t="shared" si="28"/>
        <v>18</v>
      </c>
      <c r="N13" s="119">
        <f t="shared" si="15"/>
        <v>23</v>
      </c>
      <c r="O13" s="119">
        <f t="shared" si="16"/>
        <v>5</v>
      </c>
      <c r="P13" s="119">
        <f aca="true" t="shared" si="29" ref="P13:R16">FIND(" ",$E13,O13+1)</f>
        <v>10</v>
      </c>
      <c r="Q13" s="119">
        <f t="shared" si="29"/>
        <v>15</v>
      </c>
      <c r="R13" s="119">
        <f t="shared" si="29"/>
        <v>20</v>
      </c>
      <c r="S13" s="119">
        <f>COUNT(J13:N13)</f>
        <v>5</v>
      </c>
      <c r="T13" s="119" t="str">
        <f t="shared" si="18"/>
        <v>11</v>
      </c>
      <c r="U13" s="119" t="str">
        <f t="shared" si="19"/>
        <v>3 </v>
      </c>
      <c r="V13" s="119">
        <f t="shared" si="4"/>
        <v>1</v>
      </c>
      <c r="W13" s="120"/>
      <c r="X13" s="119" t="str">
        <f t="shared" si="20"/>
        <v>5</v>
      </c>
      <c r="Y13" s="119" t="str">
        <f t="shared" si="21"/>
        <v>11</v>
      </c>
      <c r="Z13" s="119">
        <f t="shared" si="5"/>
        <v>5</v>
      </c>
      <c r="AA13" s="120"/>
      <c r="AB13" s="119" t="str">
        <f t="shared" si="22"/>
        <v>9</v>
      </c>
      <c r="AC13" s="119" t="str">
        <f t="shared" si="23"/>
        <v>11</v>
      </c>
      <c r="AD13" s="119">
        <f t="shared" si="6"/>
        <v>5</v>
      </c>
      <c r="AF13" s="119" t="str">
        <f t="shared" si="24"/>
        <v>11</v>
      </c>
      <c r="AG13" s="119" t="str">
        <f t="shared" si="25"/>
        <v>7 </v>
      </c>
      <c r="AH13" s="119">
        <f t="shared" si="7"/>
        <v>1</v>
      </c>
      <c r="AJ13" s="119" t="str">
        <f t="shared" si="26"/>
        <v>11</v>
      </c>
      <c r="AK13" s="119" t="str">
        <f t="shared" si="27"/>
        <v>6</v>
      </c>
      <c r="AL13" s="119">
        <f t="shared" si="8"/>
        <v>1</v>
      </c>
      <c r="AN13" s="119">
        <f>SUM(V13,Z13,AD13,AH13,AL13)</f>
        <v>13</v>
      </c>
      <c r="AP13" s="120">
        <f>IF(AN13&lt;1,0,IF(AN13&lt;14,1,2))</f>
        <v>1</v>
      </c>
    </row>
    <row r="14" spans="1:42" ht="11.25">
      <c r="A14" s="133" t="s">
        <v>31</v>
      </c>
      <c r="B14" s="130" t="str">
        <f>REPT(H7,1)</f>
        <v>Christian Von Huth </v>
      </c>
      <c r="C14" s="130" t="s">
        <v>20</v>
      </c>
      <c r="D14" s="130" t="str">
        <f>REPT(H8,1)</f>
        <v>Jonatan Clausen</v>
      </c>
      <c r="E14" s="82" t="s">
        <v>350</v>
      </c>
      <c r="F14" s="130" t="str">
        <f>IF(S14&lt;2,TOM,IF($AP14=1,B14,D14))</f>
        <v>Christian Von Huth </v>
      </c>
      <c r="G14" s="129"/>
      <c r="H14" s="130" t="str">
        <f>IF(S14&lt;2,TOM,IF($AP14=1,D14,B14))</f>
        <v>Jonatan Clausen</v>
      </c>
      <c r="I14" s="119">
        <f t="shared" si="11"/>
        <v>14</v>
      </c>
      <c r="J14" s="119">
        <f t="shared" si="12"/>
        <v>3</v>
      </c>
      <c r="K14" s="119">
        <f t="shared" si="13"/>
        <v>8</v>
      </c>
      <c r="L14" s="119">
        <f t="shared" si="14"/>
        <v>13</v>
      </c>
      <c r="M14" s="119" t="e">
        <f t="shared" si="28"/>
        <v>#VALUE!</v>
      </c>
      <c r="N14" s="119" t="e">
        <f t="shared" si="15"/>
        <v>#VALUE!</v>
      </c>
      <c r="O14" s="119">
        <f t="shared" si="16"/>
        <v>5</v>
      </c>
      <c r="P14" s="119">
        <f t="shared" si="29"/>
        <v>10</v>
      </c>
      <c r="Q14" s="119" t="e">
        <f t="shared" si="29"/>
        <v>#VALUE!</v>
      </c>
      <c r="R14" s="119" t="e">
        <f t="shared" si="29"/>
        <v>#VALUE!</v>
      </c>
      <c r="S14" s="119">
        <f>COUNT(J14:N14)</f>
        <v>3</v>
      </c>
      <c r="T14" s="119" t="str">
        <f t="shared" si="18"/>
        <v>11</v>
      </c>
      <c r="U14" s="119" t="str">
        <f t="shared" si="19"/>
        <v>5 </v>
      </c>
      <c r="V14" s="119">
        <f t="shared" si="4"/>
        <v>1</v>
      </c>
      <c r="W14" s="120"/>
      <c r="X14" s="119" t="str">
        <f t="shared" si="20"/>
        <v>11</v>
      </c>
      <c r="Y14" s="119" t="str">
        <f t="shared" si="21"/>
        <v>7 </v>
      </c>
      <c r="Z14" s="119">
        <f t="shared" si="5"/>
        <v>1</v>
      </c>
      <c r="AA14" s="120"/>
      <c r="AB14" s="119" t="str">
        <f t="shared" si="22"/>
        <v>11</v>
      </c>
      <c r="AC14" s="119" t="str">
        <f t="shared" si="23"/>
        <v>5</v>
      </c>
      <c r="AD14" s="119">
        <f t="shared" si="6"/>
        <v>1</v>
      </c>
      <c r="AF14" s="119">
        <f t="shared" si="24"/>
      </c>
      <c r="AG14" s="119">
        <f t="shared" si="25"/>
      </c>
      <c r="AH14" s="119">
        <f t="shared" si="7"/>
      </c>
      <c r="AJ14" s="119">
        <f t="shared" si="26"/>
      </c>
      <c r="AK14" s="119">
        <f t="shared" si="27"/>
      </c>
      <c r="AL14" s="119">
        <f t="shared" si="8"/>
      </c>
      <c r="AN14" s="119">
        <f>SUM(V14,Z14,AD14,AH14,AL14)</f>
        <v>3</v>
      </c>
      <c r="AP14" s="120">
        <f>IF(AN14&lt;1,0,IF(AN14&lt;14,1,2))</f>
        <v>1</v>
      </c>
    </row>
    <row r="15" spans="1:42" ht="11.25">
      <c r="A15" s="133" t="s">
        <v>32</v>
      </c>
      <c r="B15" s="130" t="str">
        <f>REPT(F13,1)</f>
        <v>Peter Stummann</v>
      </c>
      <c r="C15" s="130" t="s">
        <v>20</v>
      </c>
      <c r="D15" s="130" t="str">
        <f>REPT(F14,1)</f>
        <v>Christian Von Huth </v>
      </c>
      <c r="E15" s="82" t="s">
        <v>362</v>
      </c>
      <c r="F15" s="130" t="str">
        <f>IF(S15&lt;2,TOM,IF($AP15=1,B15,D15))</f>
        <v>Christian Von Huth </v>
      </c>
      <c r="G15" s="129"/>
      <c r="H15" s="130" t="str">
        <f>IF(S15&lt;2,TOM,IF($AP15=1,D15,B15))</f>
        <v>Peter Stummann</v>
      </c>
      <c r="I15" s="119">
        <f t="shared" si="11"/>
        <v>14</v>
      </c>
      <c r="J15" s="119">
        <f t="shared" si="12"/>
        <v>2</v>
      </c>
      <c r="K15" s="119">
        <f t="shared" si="13"/>
        <v>7</v>
      </c>
      <c r="L15" s="119">
        <f t="shared" si="14"/>
        <v>12</v>
      </c>
      <c r="M15" s="119" t="e">
        <f t="shared" si="28"/>
        <v>#VALUE!</v>
      </c>
      <c r="N15" s="119" t="e">
        <f t="shared" si="15"/>
        <v>#VALUE!</v>
      </c>
      <c r="O15" s="119">
        <f t="shared" si="16"/>
        <v>5</v>
      </c>
      <c r="P15" s="119">
        <f t="shared" si="29"/>
        <v>10</v>
      </c>
      <c r="Q15" s="119" t="e">
        <f t="shared" si="29"/>
        <v>#VALUE!</v>
      </c>
      <c r="R15" s="119" t="e">
        <f t="shared" si="29"/>
        <v>#VALUE!</v>
      </c>
      <c r="S15" s="119">
        <f>COUNT(J15:N15)</f>
        <v>3</v>
      </c>
      <c r="T15" s="119" t="str">
        <f t="shared" si="18"/>
        <v>5</v>
      </c>
      <c r="U15" s="119" t="str">
        <f t="shared" si="19"/>
        <v>11</v>
      </c>
      <c r="V15" s="119">
        <f t="shared" si="4"/>
        <v>5</v>
      </c>
      <c r="W15" s="120"/>
      <c r="X15" s="119" t="str">
        <f t="shared" si="20"/>
        <v>6</v>
      </c>
      <c r="Y15" s="119" t="str">
        <f t="shared" si="21"/>
        <v>11</v>
      </c>
      <c r="Z15" s="119">
        <f t="shared" si="5"/>
        <v>5</v>
      </c>
      <c r="AA15" s="120"/>
      <c r="AB15" s="119" t="str">
        <f t="shared" si="22"/>
        <v>4</v>
      </c>
      <c r="AC15" s="119" t="str">
        <f t="shared" si="23"/>
        <v>11</v>
      </c>
      <c r="AD15" s="119">
        <f t="shared" si="6"/>
        <v>5</v>
      </c>
      <c r="AF15" s="119">
        <f t="shared" si="24"/>
      </c>
      <c r="AG15" s="119">
        <f t="shared" si="25"/>
      </c>
      <c r="AH15" s="119">
        <f t="shared" si="7"/>
      </c>
      <c r="AJ15" s="119">
        <f t="shared" si="26"/>
      </c>
      <c r="AK15" s="119">
        <f t="shared" si="27"/>
      </c>
      <c r="AL15" s="119">
        <f t="shared" si="8"/>
      </c>
      <c r="AN15" s="119">
        <f>SUM(V15,Z15,AD15,AH15,AL15)</f>
        <v>15</v>
      </c>
      <c r="AP15" s="120">
        <f>IF(AN15&lt;1,0,IF(AN15&lt;14,1,2))</f>
        <v>2</v>
      </c>
    </row>
    <row r="16" spans="1:42" ht="11.25">
      <c r="A16" s="133" t="s">
        <v>33</v>
      </c>
      <c r="B16" s="130" t="str">
        <f>REPT(H13,1)</f>
        <v>Bo Wendemo</v>
      </c>
      <c r="C16" s="130" t="s">
        <v>20</v>
      </c>
      <c r="D16" s="130" t="str">
        <f>REPT(H14,1)</f>
        <v>Jonatan Clausen</v>
      </c>
      <c r="E16" s="82" t="s">
        <v>365</v>
      </c>
      <c r="F16" s="130" t="str">
        <f>IF(S16&lt;2,TOM,IF($AP16=1,B16,D16))</f>
        <v>Bo Wendemo</v>
      </c>
      <c r="G16" s="129"/>
      <c r="H16" s="130" t="str">
        <f>IF(S16&lt;2,TOM,IF($AP16=1,D16,B16))</f>
        <v>Jonatan Clausen</v>
      </c>
      <c r="I16" s="119">
        <f t="shared" si="11"/>
        <v>19</v>
      </c>
      <c r="J16" s="119">
        <f t="shared" si="12"/>
        <v>2</v>
      </c>
      <c r="K16" s="119">
        <f t="shared" si="13"/>
        <v>8</v>
      </c>
      <c r="L16" s="119">
        <f t="shared" si="14"/>
        <v>13</v>
      </c>
      <c r="M16" s="119">
        <f t="shared" si="28"/>
        <v>18</v>
      </c>
      <c r="N16" s="119" t="e">
        <f t="shared" si="15"/>
        <v>#VALUE!</v>
      </c>
      <c r="O16" s="119">
        <f t="shared" si="16"/>
        <v>5</v>
      </c>
      <c r="P16" s="119">
        <f t="shared" si="29"/>
        <v>10</v>
      </c>
      <c r="Q16" s="119">
        <f t="shared" si="29"/>
        <v>15</v>
      </c>
      <c r="R16" s="119" t="e">
        <f t="shared" si="29"/>
        <v>#VALUE!</v>
      </c>
      <c r="S16" s="119">
        <f>COUNT(J16:N16)</f>
        <v>4</v>
      </c>
      <c r="T16" s="119" t="str">
        <f t="shared" si="18"/>
        <v>9</v>
      </c>
      <c r="U16" s="119" t="str">
        <f t="shared" si="19"/>
        <v>11</v>
      </c>
      <c r="V16" s="119">
        <f t="shared" si="4"/>
        <v>5</v>
      </c>
      <c r="W16" s="120"/>
      <c r="X16" s="119" t="str">
        <f t="shared" si="20"/>
        <v>11</v>
      </c>
      <c r="Y16" s="119" t="str">
        <f t="shared" si="21"/>
        <v>8 </v>
      </c>
      <c r="Z16" s="119">
        <f t="shared" si="5"/>
        <v>1</v>
      </c>
      <c r="AA16" s="120"/>
      <c r="AB16" s="119" t="str">
        <f t="shared" si="22"/>
        <v>11</v>
      </c>
      <c r="AC16" s="119" t="str">
        <f t="shared" si="23"/>
        <v>7 </v>
      </c>
      <c r="AD16" s="119">
        <f t="shared" si="6"/>
        <v>1</v>
      </c>
      <c r="AF16" s="119" t="str">
        <f t="shared" si="24"/>
        <v>11</v>
      </c>
      <c r="AG16" s="119" t="str">
        <f t="shared" si="25"/>
        <v>4</v>
      </c>
      <c r="AH16" s="119">
        <f t="shared" si="7"/>
        <v>1</v>
      </c>
      <c r="AJ16" s="119">
        <f t="shared" si="26"/>
      </c>
      <c r="AK16" s="119">
        <f t="shared" si="27"/>
      </c>
      <c r="AL16" s="119">
        <f t="shared" si="8"/>
      </c>
      <c r="AN16" s="119">
        <f>SUM(V16,Z16,AD16,AH16,AL16)</f>
        <v>8</v>
      </c>
      <c r="AP16" s="120">
        <f>IF(AN16&lt;1,0,IF(AN16&lt;14,1,2))</f>
        <v>1</v>
      </c>
    </row>
    <row r="17" spans="1:42" ht="11.25">
      <c r="A17" s="122"/>
      <c r="B17" s="129"/>
      <c r="C17" s="129"/>
      <c r="D17" s="129"/>
      <c r="E17" s="130"/>
      <c r="F17" s="129"/>
      <c r="G17" s="129"/>
      <c r="H17" s="129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19"/>
      <c r="U17" s="119"/>
      <c r="V17" s="119"/>
      <c r="W17" s="120"/>
      <c r="X17" s="119"/>
      <c r="Y17" s="119"/>
      <c r="Z17" s="119"/>
      <c r="AA17" s="120"/>
      <c r="AB17" s="119"/>
      <c r="AC17" s="118"/>
      <c r="AD17" s="118"/>
      <c r="AN17" s="119"/>
      <c r="AP17" s="120"/>
    </row>
    <row r="25" spans="1:5" ht="11.25">
      <c r="A25" s="116">
        <v>1</v>
      </c>
      <c r="B25" s="116" t="str">
        <f>F11</f>
        <v>Lars Peter Munch Larsen (W/C)</v>
      </c>
      <c r="E25" s="206"/>
    </row>
    <row r="26" spans="1:2" ht="9">
      <c r="A26" s="116">
        <v>2</v>
      </c>
      <c r="B26" s="116" t="str">
        <f>H11</f>
        <v>Ole Djurhuus</v>
      </c>
    </row>
    <row r="27" spans="1:2" ht="9">
      <c r="A27" s="116">
        <v>3</v>
      </c>
      <c r="B27" s="116" t="str">
        <f>F12</f>
        <v>Jacob Poulsby Andersen</v>
      </c>
    </row>
    <row r="28" spans="1:2" ht="9">
      <c r="A28" s="116">
        <v>4</v>
      </c>
      <c r="B28" s="116" t="str">
        <f>H12</f>
        <v>Mathias Skjernov</v>
      </c>
    </row>
    <row r="29" spans="1:2" ht="9">
      <c r="A29" s="116">
        <v>5</v>
      </c>
      <c r="B29" s="116" t="str">
        <f>'HB-Res'!F15</f>
        <v>Christian Von Huth </v>
      </c>
    </row>
    <row r="30" spans="1:2" ht="9">
      <c r="A30" s="116">
        <v>6</v>
      </c>
      <c r="B30" s="116" t="str">
        <f>H15</f>
        <v>Peter Stummann</v>
      </c>
    </row>
    <row r="31" spans="1:2" ht="9">
      <c r="A31" s="116">
        <v>7</v>
      </c>
      <c r="B31" s="116" t="str">
        <f>F16</f>
        <v>Bo Wendemo</v>
      </c>
    </row>
    <row r="32" spans="1:2" ht="9">
      <c r="A32" s="116">
        <v>8</v>
      </c>
      <c r="B32" s="116" t="str">
        <f>H16</f>
        <v>Jonatan Clausen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 transitionEvaluation="1" transitionEntry="1">
    <pageSetUpPr fitToPage="1"/>
  </sheetPr>
  <dimension ref="A1:W116"/>
  <sheetViews>
    <sheetView showGridLines="0" zoomScalePageLayoutView="0" workbookViewId="0" topLeftCell="A7">
      <selection activeCell="F57" sqref="F57"/>
    </sheetView>
  </sheetViews>
  <sheetFormatPr defaultColWidth="5.21484375" defaultRowHeight="15"/>
  <cols>
    <col min="1" max="1" width="3.88671875" style="90" customWidth="1"/>
    <col min="2" max="2" width="14.10546875" style="90" customWidth="1"/>
    <col min="3" max="4" width="0.55078125" style="90" customWidth="1"/>
    <col min="5" max="5" width="3.99609375" style="90" customWidth="1"/>
    <col min="6" max="6" width="14.10546875" style="90" customWidth="1"/>
    <col min="7" max="8" width="0.55078125" style="90" customWidth="1"/>
    <col min="9" max="9" width="3.99609375" style="90" customWidth="1"/>
    <col min="10" max="10" width="14.10546875" style="90" customWidth="1"/>
    <col min="11" max="11" width="1.4375" style="91" customWidth="1"/>
    <col min="12" max="12" width="2.6640625" style="91" customWidth="1"/>
    <col min="13" max="13" width="19.88671875" style="91" customWidth="1"/>
    <col min="14" max="14" width="4.99609375" style="91" customWidth="1"/>
    <col min="15" max="15" width="5.4453125" style="91" customWidth="1"/>
    <col min="16" max="16" width="17.77734375" style="91" customWidth="1"/>
    <col min="17" max="17" width="12.3359375" style="91" customWidth="1"/>
    <col min="18" max="18" width="4.88671875" style="91" customWidth="1"/>
    <col min="19" max="19" width="3.10546875" style="91" customWidth="1"/>
    <col min="20" max="20" width="3.6640625" style="91" customWidth="1"/>
    <col min="21" max="21" width="11.21484375" style="91" customWidth="1"/>
    <col min="22" max="22" width="1.99609375" style="91" customWidth="1"/>
    <col min="23" max="23" width="3.6640625" style="91" customWidth="1"/>
    <col min="24" max="24" width="12.3359375" style="91" customWidth="1"/>
    <col min="25" max="26" width="3.10546875" style="91" customWidth="1"/>
    <col min="27" max="27" width="3.6640625" style="91" customWidth="1"/>
    <col min="28" max="28" width="12.3359375" style="91" customWidth="1"/>
    <col min="29" max="31" width="5.21484375" style="91" customWidth="1"/>
    <col min="32" max="32" width="3.6640625" style="91" customWidth="1"/>
    <col min="33" max="33" width="12.3359375" style="91" customWidth="1"/>
    <col min="34" max="35" width="3.10546875" style="91" customWidth="1"/>
    <col min="36" max="36" width="3.6640625" style="91" customWidth="1"/>
    <col min="37" max="37" width="12.3359375" style="91" customWidth="1"/>
    <col min="38" max="39" width="3.10546875" style="91" customWidth="1"/>
    <col min="40" max="40" width="3.6640625" style="91" customWidth="1"/>
    <col min="41" max="41" width="12.3359375" style="91" customWidth="1"/>
    <col min="42" max="16384" width="5.21484375" style="91" customWidth="1"/>
  </cols>
  <sheetData>
    <row r="1" spans="1:23" s="84" customFormat="1" ht="48.75" customHeight="1">
      <c r="A1" s="83" t="str">
        <f>'HC-Res'!A1</f>
        <v>Herre C</v>
      </c>
      <c r="B1" s="83"/>
      <c r="C1" s="83"/>
      <c r="D1" s="83"/>
      <c r="E1" s="83"/>
      <c r="F1" s="83"/>
      <c r="G1" s="83"/>
      <c r="H1" s="83"/>
      <c r="I1" s="83"/>
      <c r="J1" s="83"/>
      <c r="V1" s="85"/>
      <c r="W1" s="85"/>
    </row>
    <row r="2" spans="1:10" s="88" customFormat="1" ht="35.25">
      <c r="A2" s="87" t="str">
        <f>Parametre!B1</f>
        <v>Ketshop Satellite i KSK</v>
      </c>
      <c r="B2" s="87"/>
      <c r="C2" s="87"/>
      <c r="D2" s="87"/>
      <c r="E2" s="87"/>
      <c r="F2" s="87"/>
      <c r="G2" s="87"/>
      <c r="H2" s="87"/>
      <c r="I2" s="87"/>
      <c r="J2" s="87"/>
    </row>
    <row r="3" spans="11:15" ht="26.25" customHeight="1">
      <c r="K3" s="89"/>
      <c r="L3" s="89"/>
      <c r="M3" s="89"/>
      <c r="N3" s="89"/>
      <c r="O3" s="89"/>
    </row>
    <row r="4" spans="11:16" ht="9">
      <c r="K4" s="89"/>
      <c r="L4" s="89"/>
      <c r="M4" s="178" t="s">
        <v>136</v>
      </c>
      <c r="N4" s="195" t="s">
        <v>253</v>
      </c>
      <c r="O4" s="197" t="s">
        <v>288</v>
      </c>
      <c r="P4" s="197" t="s">
        <v>135</v>
      </c>
    </row>
    <row r="5" spans="1:18" ht="13.5">
      <c r="A5" s="92"/>
      <c r="B5" s="93" t="s">
        <v>1</v>
      </c>
      <c r="C5" s="94"/>
      <c r="D5" s="94"/>
      <c r="E5" s="95"/>
      <c r="F5" s="93" t="s">
        <v>2</v>
      </c>
      <c r="G5" s="94"/>
      <c r="H5" s="94"/>
      <c r="I5" s="94"/>
      <c r="J5" s="93" t="s">
        <v>3</v>
      </c>
      <c r="K5" s="89"/>
      <c r="L5" s="89"/>
      <c r="M5" s="196" t="s">
        <v>262</v>
      </c>
      <c r="N5" s="172">
        <v>1</v>
      </c>
      <c r="O5" s="200">
        <v>103</v>
      </c>
      <c r="P5" s="196" t="s">
        <v>262</v>
      </c>
      <c r="Q5" s="194"/>
      <c r="R5" s="173"/>
    </row>
    <row r="6" spans="11:18" ht="10.5" customHeight="1">
      <c r="K6" s="89"/>
      <c r="L6" s="89" t="s">
        <v>141</v>
      </c>
      <c r="M6" s="196" t="s">
        <v>268</v>
      </c>
      <c r="N6" s="172">
        <v>2</v>
      </c>
      <c r="O6" s="200">
        <v>109</v>
      </c>
      <c r="P6" s="196" t="s">
        <v>263</v>
      </c>
      <c r="Q6" s="196"/>
      <c r="R6" s="173"/>
    </row>
    <row r="7" spans="11:18" ht="10.5" customHeight="1">
      <c r="K7" s="89"/>
      <c r="L7" s="89" t="s">
        <v>145</v>
      </c>
      <c r="M7" s="196" t="s">
        <v>264</v>
      </c>
      <c r="N7" s="172">
        <v>3</v>
      </c>
      <c r="O7" s="200">
        <v>117</v>
      </c>
      <c r="P7" s="196" t="s">
        <v>264</v>
      </c>
      <c r="Q7" s="196"/>
      <c r="R7" s="173"/>
    </row>
    <row r="8" spans="2:18" ht="10.5" customHeight="1">
      <c r="B8" s="97" t="str">
        <f>IF('HC-Res'!$S$5=0,TOM,'HC-Res'!$E$5)</f>
        <v>11/9 9/11 11/9 11/7</v>
      </c>
      <c r="K8" s="89"/>
      <c r="L8" s="89" t="s">
        <v>142</v>
      </c>
      <c r="M8" s="196" t="s">
        <v>266</v>
      </c>
      <c r="N8" s="172">
        <v>4</v>
      </c>
      <c r="O8" s="200">
        <v>121</v>
      </c>
      <c r="P8" s="196" t="s">
        <v>265</v>
      </c>
      <c r="Q8" s="196"/>
      <c r="R8" s="173"/>
    </row>
    <row r="9" spans="1:18" ht="10.5" customHeight="1">
      <c r="A9" s="98" t="s">
        <v>4</v>
      </c>
      <c r="B9" s="99" t="str">
        <f>'HC-Res'!$B$5</f>
        <v>Michael Nielsen</v>
      </c>
      <c r="C9" s="105"/>
      <c r="K9" s="89"/>
      <c r="L9" s="89" t="s">
        <v>146</v>
      </c>
      <c r="M9" s="196" t="s">
        <v>265</v>
      </c>
      <c r="N9" s="172">
        <v>5</v>
      </c>
      <c r="O9" s="200">
        <v>132</v>
      </c>
      <c r="P9" s="196" t="s">
        <v>266</v>
      </c>
      <c r="Q9" s="196"/>
      <c r="R9" s="173"/>
    </row>
    <row r="10" spans="1:18" ht="10.5" customHeight="1" thickBot="1">
      <c r="A10" s="100" t="str">
        <f>'HC-Res'!$A$5</f>
        <v>HC-01</v>
      </c>
      <c r="B10" s="101" t="str">
        <f>'HC-Res'!$D$5</f>
        <v>Jan Kloppenborg</v>
      </c>
      <c r="C10" s="102"/>
      <c r="K10" s="89"/>
      <c r="L10" s="89" t="s">
        <v>143</v>
      </c>
      <c r="M10" s="203" t="s">
        <v>269</v>
      </c>
      <c r="N10" s="172">
        <v>6</v>
      </c>
      <c r="O10" s="200">
        <v>137</v>
      </c>
      <c r="P10" s="196" t="s">
        <v>267</v>
      </c>
      <c r="Q10" s="196"/>
      <c r="R10" s="173"/>
    </row>
    <row r="11" spans="3:18" ht="10.5" customHeight="1">
      <c r="C11" s="103"/>
      <c r="D11" s="107"/>
      <c r="K11" s="89"/>
      <c r="L11" s="89" t="s">
        <v>144</v>
      </c>
      <c r="M11" s="196" t="s">
        <v>267</v>
      </c>
      <c r="N11" s="172">
        <v>7</v>
      </c>
      <c r="O11" s="200">
        <v>145</v>
      </c>
      <c r="P11" s="196" t="s">
        <v>268</v>
      </c>
      <c r="Q11" s="196"/>
      <c r="R11" s="173"/>
    </row>
    <row r="12" spans="3:18" ht="10.5" customHeight="1">
      <c r="C12" s="103"/>
      <c r="D12" s="107"/>
      <c r="F12" s="97" t="str">
        <f>IF('HC-Res'!$S$9=0,TOM,'HC-Res'!$E$9)</f>
        <v>7/11 6/11 9/11</v>
      </c>
      <c r="K12" s="89"/>
      <c r="L12" s="89"/>
      <c r="M12" s="196" t="s">
        <v>263</v>
      </c>
      <c r="N12" s="172">
        <v>8</v>
      </c>
      <c r="O12" s="201">
        <v>171</v>
      </c>
      <c r="P12" s="203" t="s">
        <v>269</v>
      </c>
      <c r="Q12" s="196"/>
      <c r="R12" s="173"/>
    </row>
    <row r="13" spans="3:15" ht="10.5" customHeight="1">
      <c r="C13" s="103"/>
      <c r="D13" s="108"/>
      <c r="E13" s="98" t="s">
        <v>4</v>
      </c>
      <c r="F13" s="99" t="str">
        <f>'HC-Res'!$B$9</f>
        <v>Michael Nielsen</v>
      </c>
      <c r="G13" s="104"/>
      <c r="K13" s="89"/>
      <c r="L13" s="89"/>
      <c r="N13" s="146"/>
      <c r="O13" s="96"/>
    </row>
    <row r="14" spans="3:15" ht="10.5" customHeight="1" thickBot="1">
      <c r="C14" s="103"/>
      <c r="D14" s="107"/>
      <c r="E14" s="100" t="str">
        <f>'HC-Res'!$A$9</f>
        <v>HC-05</v>
      </c>
      <c r="F14" s="101" t="str">
        <f>'HC-Res'!$D$9</f>
        <v>Rune L. Sørensen</v>
      </c>
      <c r="G14" s="102"/>
      <c r="K14" s="89"/>
      <c r="L14" s="89"/>
      <c r="M14" s="86"/>
      <c r="N14" s="146"/>
      <c r="O14" s="96"/>
    </row>
    <row r="15" spans="3:15" ht="10.5" customHeight="1">
      <c r="C15" s="103"/>
      <c r="D15" s="107"/>
      <c r="G15" s="103"/>
      <c r="H15" s="107"/>
      <c r="K15" s="89"/>
      <c r="L15" s="89"/>
      <c r="M15" s="86"/>
      <c r="N15" s="146"/>
      <c r="O15" s="96"/>
    </row>
    <row r="16" spans="2:15" ht="10.5" customHeight="1">
      <c r="B16" s="97" t="str">
        <f>IF('HC-Res'!$S$6=0,TOM,'HC-Res'!$E$6)</f>
        <v>11/4 13/11 11/7</v>
      </c>
      <c r="C16" s="103"/>
      <c r="D16" s="107"/>
      <c r="G16" s="103"/>
      <c r="H16" s="107"/>
      <c r="K16" s="89"/>
      <c r="L16" s="89"/>
      <c r="N16" s="146"/>
      <c r="O16" s="96"/>
    </row>
    <row r="17" spans="1:15" ht="10.5" customHeight="1">
      <c r="A17" s="98" t="s">
        <v>4</v>
      </c>
      <c r="B17" s="99" t="str">
        <f>'HC-Res'!$B$6</f>
        <v>Rune L. Sørensen</v>
      </c>
      <c r="C17" s="106"/>
      <c r="H17" s="107"/>
      <c r="K17" s="89"/>
      <c r="L17" s="89"/>
      <c r="N17" s="146"/>
      <c r="O17" s="96"/>
    </row>
    <row r="18" spans="1:15" ht="10.5" customHeight="1" thickBot="1">
      <c r="A18" s="100" t="str">
        <f>'HC-Res'!$A$6</f>
        <v>HC-02</v>
      </c>
      <c r="B18" s="101" t="str">
        <f>'HC-Res'!$D$6</f>
        <v>Mikkel Larssen</v>
      </c>
      <c r="H18" s="107"/>
      <c r="K18" s="89"/>
      <c r="L18" s="89"/>
      <c r="M18" s="86"/>
      <c r="N18" s="146"/>
      <c r="O18" s="96"/>
    </row>
    <row r="19" spans="8:15" ht="10.5" customHeight="1">
      <c r="H19" s="107"/>
      <c r="K19" s="89"/>
      <c r="L19" s="89"/>
      <c r="M19" s="86"/>
      <c r="N19" s="146"/>
      <c r="O19" s="96"/>
    </row>
    <row r="20" spans="8:15" ht="10.5" customHeight="1">
      <c r="H20" s="107"/>
      <c r="J20" s="97" t="str">
        <f>IF('HC-Res'!$S$11=0,TOM,'HC-Res'!$E$11)</f>
        <v>15/13 11/5 7/11 12/10</v>
      </c>
      <c r="K20" s="89"/>
      <c r="L20" s="89"/>
      <c r="N20" s="146"/>
      <c r="O20" s="96"/>
    </row>
    <row r="21" spans="7:15" ht="10.5" customHeight="1">
      <c r="G21" s="103"/>
      <c r="H21" s="108"/>
      <c r="I21" s="98" t="s">
        <v>4</v>
      </c>
      <c r="J21" s="99" t="str">
        <f>'HC-Res'!$B$11</f>
        <v>Rune L. Sørensen</v>
      </c>
      <c r="K21" s="89"/>
      <c r="L21" s="89"/>
      <c r="M21" s="91" t="s">
        <v>0</v>
      </c>
      <c r="N21" s="89"/>
      <c r="O21" s="89"/>
    </row>
    <row r="22" spans="7:15" ht="10.5" customHeight="1" thickBot="1">
      <c r="G22" s="103"/>
      <c r="H22" s="107"/>
      <c r="I22" s="100" t="str">
        <f>'HC-Res'!$A$11</f>
        <v>HC-07</v>
      </c>
      <c r="J22" s="101" t="str">
        <f>'HC-Res'!$D$11</f>
        <v>Jacob Dyrehauge</v>
      </c>
      <c r="K22" s="89"/>
      <c r="L22" s="89"/>
      <c r="M22" s="109"/>
      <c r="N22" s="89"/>
      <c r="O22" s="89"/>
    </row>
    <row r="23" spans="8:15" ht="10.5" customHeight="1">
      <c r="H23" s="107"/>
      <c r="K23" s="89"/>
      <c r="L23" s="89"/>
      <c r="M23" s="109"/>
      <c r="N23" s="89"/>
      <c r="O23" s="89"/>
    </row>
    <row r="24" spans="2:15" ht="10.5" customHeight="1">
      <c r="B24" s="97" t="str">
        <f>IF('HC-Res'!$S$7=0,TOM,'HC-Res'!$E$7)</f>
        <v>11/6 11/8 11/6</v>
      </c>
      <c r="H24" s="107"/>
      <c r="K24" s="89"/>
      <c r="L24" s="89"/>
      <c r="M24" s="109"/>
      <c r="N24" s="89"/>
      <c r="O24" s="89"/>
    </row>
    <row r="25" spans="1:15" ht="10.5" customHeight="1">
      <c r="A25" s="98" t="s">
        <v>4</v>
      </c>
      <c r="B25" s="99" t="str">
        <f>'HC-Res'!$B$7</f>
        <v>Thomas Rønn</v>
      </c>
      <c r="C25" s="105"/>
      <c r="H25" s="107"/>
      <c r="K25" s="89"/>
      <c r="L25" s="89"/>
      <c r="M25" s="109"/>
      <c r="N25" s="89"/>
      <c r="O25" s="89"/>
    </row>
    <row r="26" spans="1:15" ht="10.5" customHeight="1" thickBot="1">
      <c r="A26" s="100" t="str">
        <f>'HC-Res'!$A$7</f>
        <v>HC-03</v>
      </c>
      <c r="B26" s="101" t="str">
        <f>'HC-Res'!$D$7</f>
        <v>Rasmus Krogh Pedersen</v>
      </c>
      <c r="C26" s="102"/>
      <c r="H26" s="107"/>
      <c r="K26" s="89"/>
      <c r="L26" s="89"/>
      <c r="M26" s="109"/>
      <c r="N26" s="89"/>
      <c r="O26" s="89"/>
    </row>
    <row r="27" spans="3:15" ht="10.5" customHeight="1">
      <c r="C27" s="103"/>
      <c r="D27" s="107"/>
      <c r="H27" s="107"/>
      <c r="K27" s="89"/>
      <c r="L27" s="89"/>
      <c r="M27" s="109"/>
      <c r="N27" s="89"/>
      <c r="O27" s="89"/>
    </row>
    <row r="28" spans="3:15" ht="10.5" customHeight="1">
      <c r="C28" s="103"/>
      <c r="D28" s="107"/>
      <c r="F28" s="97" t="str">
        <f>IF('HC-Res'!$S$10=0,TOM,'HC-Res'!$E$10)</f>
        <v>9/11 11/3 5/11 11/3 8/11</v>
      </c>
      <c r="H28" s="107"/>
      <c r="K28" s="89"/>
      <c r="L28" s="89"/>
      <c r="M28" s="109"/>
      <c r="N28" s="89"/>
      <c r="O28" s="89"/>
    </row>
    <row r="29" spans="3:15" ht="10.5" customHeight="1">
      <c r="C29" s="103"/>
      <c r="D29" s="108"/>
      <c r="E29" s="98" t="s">
        <v>4</v>
      </c>
      <c r="F29" s="99" t="str">
        <f>'HC-Res'!$B$10</f>
        <v>Thomas Rønn</v>
      </c>
      <c r="G29" s="106"/>
      <c r="K29" s="89"/>
      <c r="L29" s="89"/>
      <c r="M29" s="109"/>
      <c r="N29" s="89"/>
      <c r="O29" s="89"/>
    </row>
    <row r="30" spans="3:15" ht="10.5" customHeight="1" thickBot="1">
      <c r="C30" s="103"/>
      <c r="D30" s="107"/>
      <c r="E30" s="100" t="str">
        <f>'HC-Res'!$A$10</f>
        <v>HC-06</v>
      </c>
      <c r="F30" s="101" t="str">
        <f>'HC-Res'!$D$10</f>
        <v>Jacob Dyrehauge</v>
      </c>
      <c r="K30" s="89"/>
      <c r="L30" s="89"/>
      <c r="M30" s="109"/>
      <c r="N30" s="89"/>
      <c r="O30" s="89"/>
    </row>
    <row r="31" spans="3:15" ht="10.5" customHeight="1">
      <c r="C31" s="103"/>
      <c r="D31" s="107"/>
      <c r="K31" s="89"/>
      <c r="L31" s="89"/>
      <c r="M31" s="109"/>
      <c r="N31" s="89"/>
      <c r="O31" s="89"/>
    </row>
    <row r="32" spans="2:15" ht="10.5" customHeight="1">
      <c r="B32" s="97" t="str">
        <f>IF('HC-Res'!$S$8=0,TOM,'HC-Res'!$E$8)</f>
        <v>11/13 8/11 11/6 6/11</v>
      </c>
      <c r="C32" s="103"/>
      <c r="D32" s="107"/>
      <c r="K32" s="89"/>
      <c r="L32" s="89"/>
      <c r="M32" s="109"/>
      <c r="N32" s="89"/>
      <c r="O32" s="89"/>
    </row>
    <row r="33" spans="1:15" ht="10.5" customHeight="1">
      <c r="A33" s="98" t="s">
        <v>4</v>
      </c>
      <c r="B33" s="99" t="str">
        <f>'HC-Res'!$B$8</f>
        <v>Cecilie Mayer</v>
      </c>
      <c r="C33" s="106"/>
      <c r="K33" s="89"/>
      <c r="L33" s="89"/>
      <c r="M33" s="109"/>
      <c r="N33" s="89"/>
      <c r="O33" s="89"/>
    </row>
    <row r="34" spans="1:15" ht="10.5" customHeight="1" thickBot="1">
      <c r="A34" s="100" t="str">
        <f>'HC-Res'!$A$8</f>
        <v>HC-04</v>
      </c>
      <c r="B34" s="101" t="str">
        <f>'HC-Res'!$D$8</f>
        <v>Jacob Dyrehauge</v>
      </c>
      <c r="K34" s="89"/>
      <c r="L34" s="89"/>
      <c r="M34" s="109"/>
      <c r="N34" s="89"/>
      <c r="O34" s="89"/>
    </row>
    <row r="35" spans="11:15" ht="10.5" customHeight="1">
      <c r="K35" s="89"/>
      <c r="L35" s="89"/>
      <c r="M35" s="109"/>
      <c r="N35" s="89"/>
      <c r="O35" s="89"/>
    </row>
    <row r="36" spans="11:15" ht="10.5" customHeight="1">
      <c r="K36" s="89"/>
      <c r="L36" s="89"/>
      <c r="M36" s="109"/>
      <c r="N36" s="89"/>
      <c r="O36" s="89"/>
    </row>
    <row r="37" spans="11:15" ht="10.5" customHeight="1">
      <c r="K37" s="89"/>
      <c r="L37" s="89"/>
      <c r="M37" s="109"/>
      <c r="N37" s="89"/>
      <c r="O37" s="89"/>
    </row>
    <row r="38" spans="11:15" ht="10.5" customHeight="1">
      <c r="K38" s="89"/>
      <c r="L38" s="89"/>
      <c r="M38" s="89"/>
      <c r="N38" s="89"/>
      <c r="O38" s="89"/>
    </row>
    <row r="39" spans="2:15" ht="10.5" customHeight="1">
      <c r="B39" s="97" t="e">
        <f>IF('HC-Res'!$S$20=0,TOM,'HC-Res'!$E$20)</f>
        <v>#REF!</v>
      </c>
      <c r="K39" s="89"/>
      <c r="L39" s="89"/>
      <c r="M39" s="89"/>
      <c r="N39" s="89"/>
      <c r="O39" s="89"/>
    </row>
    <row r="40" spans="1:15" ht="10.5" customHeight="1" thickBot="1">
      <c r="A40" s="98" t="s">
        <v>4</v>
      </c>
      <c r="B40" s="101" t="str">
        <f>'HC-Res'!$B$12</f>
        <v>Michael Nielsen</v>
      </c>
      <c r="K40" s="89"/>
      <c r="L40" s="89"/>
      <c r="M40" s="89"/>
      <c r="N40" s="89"/>
      <c r="O40" s="89"/>
    </row>
    <row r="41" spans="1:15" ht="10.5" customHeight="1" thickBot="1">
      <c r="A41" s="100" t="str">
        <f>'HC-Res'!A12</f>
        <v>HC-08</v>
      </c>
      <c r="B41" s="101" t="str">
        <f>'HC-Res'!$D$12</f>
        <v>Thomas Rønn</v>
      </c>
      <c r="C41" s="110" t="s">
        <v>138</v>
      </c>
      <c r="K41" s="89"/>
      <c r="L41" s="89"/>
      <c r="M41" s="89"/>
      <c r="N41" s="89"/>
      <c r="O41" s="89"/>
    </row>
    <row r="42" spans="11:15" ht="10.5" customHeight="1">
      <c r="K42" s="89"/>
      <c r="L42" s="89"/>
      <c r="M42" s="89"/>
      <c r="N42" s="89"/>
      <c r="O42" s="89"/>
    </row>
    <row r="43" spans="11:15" ht="10.5" customHeight="1">
      <c r="K43" s="89"/>
      <c r="L43" s="89"/>
      <c r="M43" s="89"/>
      <c r="N43" s="89"/>
      <c r="O43" s="89"/>
    </row>
    <row r="44" spans="11:15" ht="7.5" customHeight="1">
      <c r="K44" s="89"/>
      <c r="L44" s="89"/>
      <c r="M44" s="89"/>
      <c r="N44" s="89"/>
      <c r="O44" s="89"/>
    </row>
    <row r="45" spans="1:15" ht="17.25" customHeight="1">
      <c r="A45" s="111" t="s">
        <v>5</v>
      </c>
      <c r="B45" s="105"/>
      <c r="K45" s="89"/>
      <c r="L45" s="89"/>
      <c r="M45" s="89"/>
      <c r="N45" s="89"/>
      <c r="O45" s="89"/>
    </row>
    <row r="46" spans="2:15" ht="15" customHeight="1">
      <c r="B46" s="97" t="str">
        <f>IF('HC-Res'!$S$13=0,TOM,'HC-Res'!$E$13)</f>
        <v>11/7 11/9 7/11 11/5</v>
      </c>
      <c r="K46" s="89"/>
      <c r="L46" s="89"/>
      <c r="M46" s="89"/>
      <c r="N46" s="89"/>
      <c r="O46" s="89"/>
    </row>
    <row r="47" spans="1:15" ht="10.5" customHeight="1">
      <c r="A47" s="98" t="s">
        <v>4</v>
      </c>
      <c r="B47" s="99" t="str">
        <f>'HC-Res'!$B$13</f>
        <v>Jan Kloppenborg</v>
      </c>
      <c r="K47" s="89"/>
      <c r="L47" s="89"/>
      <c r="M47" s="89"/>
      <c r="N47" s="89"/>
      <c r="O47" s="89"/>
    </row>
    <row r="48" spans="1:15" ht="10.5" customHeight="1" thickBot="1">
      <c r="A48" s="100" t="str">
        <f>'HC-Res'!$A$13</f>
        <v>HC-09</v>
      </c>
      <c r="B48" s="101" t="str">
        <f>'HC-Res'!$D$13</f>
        <v>Mikkel Larssen</v>
      </c>
      <c r="C48" s="102"/>
      <c r="F48" s="97" t="str">
        <f>IF('HC-Res'!$S$15=0,TOM,'HC-Res'!$E$15)</f>
        <v>5/11 3/11 6/11</v>
      </c>
      <c r="K48" s="89"/>
      <c r="L48" s="89"/>
      <c r="M48" s="89"/>
      <c r="N48" s="89"/>
      <c r="O48" s="89"/>
    </row>
    <row r="49" spans="3:15" ht="10.5" customHeight="1">
      <c r="C49" s="103"/>
      <c r="D49" s="104"/>
      <c r="E49" s="98" t="s">
        <v>4</v>
      </c>
      <c r="F49" s="99" t="str">
        <f>'HC-Res'!$B$15</f>
        <v>Jan Kloppenborg</v>
      </c>
      <c r="K49" s="89"/>
      <c r="L49" s="89"/>
      <c r="M49" s="89"/>
      <c r="N49" s="89"/>
      <c r="O49" s="89"/>
    </row>
    <row r="50" spans="2:15" ht="10.5" customHeight="1" thickBot="1">
      <c r="B50" s="97" t="str">
        <f>IF('HC-Res'!$S$14=0,TOM,'HC-Res'!$E$14)</f>
        <v>11/8 3/11 4/11 9/11</v>
      </c>
      <c r="C50" s="103"/>
      <c r="E50" s="100" t="str">
        <f>'HC-Res'!$A$15</f>
        <v>HC-11</v>
      </c>
      <c r="F50" s="101" t="str">
        <f>'HC-Res'!$D$15</f>
        <v>Cecilie Mayer</v>
      </c>
      <c r="I50" s="179" t="s">
        <v>139</v>
      </c>
      <c r="K50" s="89"/>
      <c r="L50" s="89"/>
      <c r="M50" s="89"/>
      <c r="N50" s="89"/>
      <c r="O50" s="89"/>
    </row>
    <row r="51" spans="1:15" ht="10.5" customHeight="1">
      <c r="A51" s="98" t="s">
        <v>4</v>
      </c>
      <c r="B51" s="99" t="str">
        <f>'HC-Res'!$B$14</f>
        <v>Rasmus Krogh Pedersen</v>
      </c>
      <c r="C51" s="106"/>
      <c r="K51" s="89"/>
      <c r="L51" s="89"/>
      <c r="M51" s="89"/>
      <c r="N51" s="89"/>
      <c r="O51" s="89"/>
    </row>
    <row r="52" spans="1:15" ht="10.5" customHeight="1" thickBot="1">
      <c r="A52" s="100" t="str">
        <f>'HC-Res'!$A$14</f>
        <v>HC-10</v>
      </c>
      <c r="B52" s="101" t="str">
        <f>'HC-Res'!$D$14</f>
        <v>Cecilie Mayer</v>
      </c>
      <c r="K52" s="89"/>
      <c r="L52" s="89"/>
      <c r="M52" s="89"/>
      <c r="N52" s="89"/>
      <c r="O52" s="89"/>
    </row>
    <row r="53" spans="11:15" ht="10.5" customHeight="1">
      <c r="K53" s="89"/>
      <c r="L53" s="89"/>
      <c r="M53" s="89"/>
      <c r="N53" s="89"/>
      <c r="O53" s="89"/>
    </row>
    <row r="54" spans="2:15" ht="10.5" customHeight="1">
      <c r="B54" s="97" t="str">
        <f>IF('HC-Res'!$S$16=0,TOM,'HC-Res'!$E$16)</f>
        <v>11/6 11/6 9/11 9/11 6/11</v>
      </c>
      <c r="K54" s="89"/>
      <c r="L54" s="89"/>
      <c r="M54" s="89"/>
      <c r="N54" s="89"/>
      <c r="O54" s="89"/>
    </row>
    <row r="55" spans="1:15" ht="10.5" customHeight="1">
      <c r="A55" s="98" t="s">
        <v>4</v>
      </c>
      <c r="B55" s="99" t="str">
        <f>'HC-Res'!$B$16</f>
        <v>Mikkel Larssen</v>
      </c>
      <c r="K55" s="89"/>
      <c r="L55" s="89"/>
      <c r="M55" s="89"/>
      <c r="N55" s="89"/>
      <c r="O55" s="89"/>
    </row>
    <row r="56" spans="1:15" ht="10.5" customHeight="1" thickBot="1">
      <c r="A56" s="100" t="str">
        <f>'HC-Res'!$A$16</f>
        <v>HC-12</v>
      </c>
      <c r="B56" s="101" t="str">
        <f>'HC-Res'!$D$16</f>
        <v>Rasmus Krogh Pedersen</v>
      </c>
      <c r="C56" s="110" t="s">
        <v>6</v>
      </c>
      <c r="K56" s="89"/>
      <c r="L56" s="89"/>
      <c r="M56" s="89"/>
      <c r="N56" s="89"/>
      <c r="O56" s="89"/>
    </row>
    <row r="57" spans="11:15" ht="9">
      <c r="K57" s="89"/>
      <c r="L57" s="89"/>
      <c r="M57" s="89"/>
      <c r="N57" s="89"/>
      <c r="O57" s="89"/>
    </row>
    <row r="58" spans="11:15" ht="9">
      <c r="K58" s="89"/>
      <c r="L58" s="89"/>
      <c r="M58" s="89"/>
      <c r="N58" s="89"/>
      <c r="O58" s="89"/>
    </row>
    <row r="59" spans="11:15" ht="28.5" customHeight="1">
      <c r="K59" s="89"/>
      <c r="L59" s="89"/>
      <c r="M59" s="89"/>
      <c r="N59" s="89"/>
      <c r="O59" s="89"/>
    </row>
    <row r="60" spans="1:23" s="84" customFormat="1" ht="48.75" customHeight="1">
      <c r="A60" s="83"/>
      <c r="B60" s="83"/>
      <c r="C60" s="83"/>
      <c r="D60" s="83"/>
      <c r="E60" s="83"/>
      <c r="F60" s="83"/>
      <c r="G60" s="83"/>
      <c r="H60" s="83"/>
      <c r="I60" s="83"/>
      <c r="J60" s="83"/>
      <c r="V60" s="85"/>
      <c r="W60" s="85"/>
    </row>
    <row r="61" spans="1:10" s="88" customFormat="1" ht="35.25">
      <c r="A61" s="87"/>
      <c r="B61" s="87"/>
      <c r="C61" s="87"/>
      <c r="D61" s="87"/>
      <c r="E61" s="87"/>
      <c r="F61" s="87"/>
      <c r="G61" s="87"/>
      <c r="H61" s="87"/>
      <c r="I61" s="87"/>
      <c r="J61" s="87"/>
    </row>
    <row r="62" spans="11:15" ht="30.75" customHeight="1">
      <c r="K62" s="89"/>
      <c r="L62" s="89"/>
      <c r="M62" s="89"/>
      <c r="N62" s="89"/>
      <c r="O62" s="89"/>
    </row>
    <row r="63" spans="11:15" ht="21.75" customHeight="1">
      <c r="K63" s="89"/>
      <c r="L63" s="89"/>
      <c r="M63" s="89"/>
      <c r="N63" s="89"/>
      <c r="O63" s="89"/>
    </row>
    <row r="64" spans="11:15" ht="22.5" customHeight="1">
      <c r="K64" s="89"/>
      <c r="L64" s="89"/>
      <c r="M64" s="89"/>
      <c r="N64" s="89"/>
      <c r="O64" s="89"/>
    </row>
    <row r="65" spans="11:15" ht="10.5" customHeight="1">
      <c r="K65" s="89"/>
      <c r="L65" s="89"/>
      <c r="M65" s="89"/>
      <c r="N65" s="89"/>
      <c r="O65" s="89"/>
    </row>
    <row r="66" spans="11:15" ht="10.5" customHeight="1">
      <c r="K66" s="89"/>
      <c r="L66" s="89"/>
      <c r="M66" s="89"/>
      <c r="N66" s="89"/>
      <c r="O66" s="89"/>
    </row>
    <row r="67" spans="11:15" ht="10.5" customHeight="1">
      <c r="K67" s="89"/>
      <c r="L67" s="89"/>
      <c r="M67" s="89"/>
      <c r="N67" s="89"/>
      <c r="O67" s="89"/>
    </row>
    <row r="68" spans="11:15" ht="10.5" customHeight="1">
      <c r="K68" s="89"/>
      <c r="L68" s="89"/>
      <c r="M68" s="89"/>
      <c r="N68" s="89"/>
      <c r="O68" s="89"/>
    </row>
    <row r="69" spans="11:15" ht="10.5" customHeight="1">
      <c r="K69" s="89"/>
      <c r="L69" s="89"/>
      <c r="M69" s="89"/>
      <c r="N69" s="89"/>
      <c r="O69" s="89"/>
    </row>
    <row r="70" spans="11:15" ht="10.5" customHeight="1">
      <c r="K70" s="89"/>
      <c r="L70" s="89"/>
      <c r="M70" s="89"/>
      <c r="N70" s="89"/>
      <c r="O70" s="89"/>
    </row>
    <row r="71" spans="11:15" ht="10.5" customHeight="1">
      <c r="K71" s="89"/>
      <c r="L71" s="89"/>
      <c r="M71" s="89"/>
      <c r="N71" s="89"/>
      <c r="O71" s="89"/>
    </row>
    <row r="72" spans="11:15" ht="10.5" customHeight="1">
      <c r="K72" s="89"/>
      <c r="L72" s="89"/>
      <c r="M72" s="89"/>
      <c r="N72" s="89"/>
      <c r="O72" s="89"/>
    </row>
    <row r="73" spans="11:15" ht="9">
      <c r="K73" s="89"/>
      <c r="L73" s="89"/>
      <c r="M73" s="89"/>
      <c r="N73" s="89"/>
      <c r="O73" s="89"/>
    </row>
    <row r="74" spans="11:15" ht="9">
      <c r="K74" s="89"/>
      <c r="L74" s="89"/>
      <c r="M74" s="89"/>
      <c r="N74" s="89"/>
      <c r="O74" s="89"/>
    </row>
    <row r="75" spans="11:15" ht="9">
      <c r="K75" s="89"/>
      <c r="L75" s="89"/>
      <c r="M75" s="89"/>
      <c r="N75" s="89"/>
      <c r="O75" s="89"/>
    </row>
    <row r="76" spans="11:15" ht="9">
      <c r="K76" s="89"/>
      <c r="L76" s="89"/>
      <c r="M76" s="89"/>
      <c r="N76" s="89"/>
      <c r="O76" s="89"/>
    </row>
    <row r="77" spans="1:15" ht="15.75">
      <c r="A77" s="112"/>
      <c r="B77" s="112"/>
      <c r="K77" s="89"/>
      <c r="L77" s="89"/>
      <c r="M77" s="89"/>
      <c r="N77" s="89"/>
      <c r="O77" s="89"/>
    </row>
    <row r="78" spans="1:15" ht="15.75">
      <c r="A78" s="112"/>
      <c r="B78" s="112"/>
      <c r="K78" s="89"/>
      <c r="L78" s="89"/>
      <c r="M78" s="89"/>
      <c r="N78" s="89"/>
      <c r="O78" s="89"/>
    </row>
    <row r="79" spans="1:15" ht="15.75">
      <c r="A79" s="112"/>
      <c r="B79" s="112"/>
      <c r="K79" s="89"/>
      <c r="L79" s="89"/>
      <c r="M79" s="89"/>
      <c r="N79" s="89"/>
      <c r="O79" s="89"/>
    </row>
    <row r="80" spans="1:15" ht="15.75">
      <c r="A80" s="112"/>
      <c r="B80" s="112"/>
      <c r="K80" s="89"/>
      <c r="L80" s="89"/>
      <c r="M80" s="89"/>
      <c r="N80" s="89"/>
      <c r="O80" s="89"/>
    </row>
    <row r="81" spans="1:15" ht="15.75">
      <c r="A81" s="112"/>
      <c r="B81" s="112"/>
      <c r="K81" s="89"/>
      <c r="L81" s="89"/>
      <c r="M81" s="89"/>
      <c r="N81" s="89"/>
      <c r="O81" s="89"/>
    </row>
    <row r="82" spans="1:15" ht="15.75">
      <c r="A82" s="112"/>
      <c r="B82" s="112"/>
      <c r="K82" s="89"/>
      <c r="L82" s="89"/>
      <c r="M82" s="89"/>
      <c r="N82" s="89"/>
      <c r="O82" s="89"/>
    </row>
    <row r="83" spans="1:15" ht="15.75">
      <c r="A83" s="112"/>
      <c r="B83" s="112"/>
      <c r="K83" s="89"/>
      <c r="L83" s="89"/>
      <c r="M83" s="89"/>
      <c r="N83" s="89"/>
      <c r="O83" s="89"/>
    </row>
    <row r="84" spans="1:15" ht="15.75">
      <c r="A84" s="112"/>
      <c r="B84" s="112"/>
      <c r="K84" s="89"/>
      <c r="L84" s="89"/>
      <c r="M84" s="89"/>
      <c r="N84" s="89"/>
      <c r="O84" s="89"/>
    </row>
    <row r="85" spans="1:15" ht="15.75">
      <c r="A85" s="112"/>
      <c r="B85" s="112"/>
      <c r="K85" s="89"/>
      <c r="L85" s="89"/>
      <c r="M85" s="89"/>
      <c r="N85" s="89"/>
      <c r="O85" s="89"/>
    </row>
    <row r="86" spans="1:15" ht="15.75">
      <c r="A86" s="112"/>
      <c r="B86" s="112"/>
      <c r="K86" s="89"/>
      <c r="L86" s="89"/>
      <c r="M86" s="89"/>
      <c r="N86" s="89"/>
      <c r="O86" s="89"/>
    </row>
    <row r="87" spans="1:15" ht="15.75">
      <c r="A87" s="112"/>
      <c r="B87" s="112"/>
      <c r="K87" s="89"/>
      <c r="L87" s="89"/>
      <c r="M87" s="89"/>
      <c r="N87" s="89"/>
      <c r="O87" s="89"/>
    </row>
    <row r="88" spans="1:15" ht="15.75">
      <c r="A88" s="112"/>
      <c r="B88" s="112"/>
      <c r="K88" s="89"/>
      <c r="L88" s="89"/>
      <c r="M88" s="89"/>
      <c r="N88" s="89"/>
      <c r="O88" s="89"/>
    </row>
    <row r="89" spans="1:15" ht="15.75">
      <c r="A89" s="112"/>
      <c r="B89" s="112"/>
      <c r="K89" s="89"/>
      <c r="L89" s="89"/>
      <c r="M89" s="89"/>
      <c r="N89" s="89"/>
      <c r="O89" s="89"/>
    </row>
    <row r="90" spans="1:15" ht="15.75">
      <c r="A90" s="112"/>
      <c r="B90" s="112"/>
      <c r="K90" s="89"/>
      <c r="L90" s="89"/>
      <c r="M90" s="89"/>
      <c r="N90" s="89"/>
      <c r="O90" s="89"/>
    </row>
    <row r="91" spans="1:15" ht="15.75">
      <c r="A91" s="112"/>
      <c r="B91" s="112"/>
      <c r="K91" s="89"/>
      <c r="L91" s="89"/>
      <c r="M91" s="89"/>
      <c r="N91" s="89"/>
      <c r="O91" s="89"/>
    </row>
    <row r="92" spans="1:15" ht="15.75">
      <c r="A92" s="112"/>
      <c r="B92" s="112"/>
      <c r="K92" s="89"/>
      <c r="L92" s="89"/>
      <c r="M92" s="89"/>
      <c r="N92" s="89"/>
      <c r="O92" s="89"/>
    </row>
    <row r="93" spans="11:15" ht="9">
      <c r="K93" s="89"/>
      <c r="L93" s="89"/>
      <c r="M93" s="89"/>
      <c r="N93" s="89"/>
      <c r="O93" s="89"/>
    </row>
    <row r="94" spans="11:15" ht="9">
      <c r="K94" s="89"/>
      <c r="L94" s="89"/>
      <c r="M94" s="89"/>
      <c r="N94" s="89"/>
      <c r="O94" s="89"/>
    </row>
    <row r="95" spans="11:15" ht="9">
      <c r="K95" s="89"/>
      <c r="L95" s="89"/>
      <c r="M95" s="89"/>
      <c r="N95" s="89"/>
      <c r="O95" s="89"/>
    </row>
    <row r="96" spans="11:15" ht="9">
      <c r="K96" s="89"/>
      <c r="L96" s="89"/>
      <c r="M96" s="89"/>
      <c r="N96" s="89"/>
      <c r="O96" s="89"/>
    </row>
    <row r="97" spans="11:15" ht="9">
      <c r="K97" s="89"/>
      <c r="L97" s="89"/>
      <c r="M97" s="89"/>
      <c r="N97" s="89"/>
      <c r="O97" s="89"/>
    </row>
    <row r="98" spans="11:15" ht="9">
      <c r="K98" s="89"/>
      <c r="L98" s="89"/>
      <c r="N98" s="89"/>
      <c r="O98" s="89"/>
    </row>
    <row r="104" spans="1:10" s="114" customFormat="1" ht="18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</row>
    <row r="105" spans="1:10" s="114" customFormat="1" ht="18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</row>
    <row r="106" spans="1:10" s="114" customFormat="1" ht="18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</row>
    <row r="107" spans="1:10" s="114" customFormat="1" ht="18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</row>
    <row r="108" spans="1:10" s="114" customFormat="1" ht="18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</row>
    <row r="109" spans="1:10" s="114" customFormat="1" ht="18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</row>
    <row r="110" spans="1:10" s="114" customFormat="1" ht="18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</row>
    <row r="111" spans="1:10" s="114" customFormat="1" ht="18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</row>
    <row r="112" spans="1:10" s="114" customFormat="1" ht="18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</row>
    <row r="113" spans="1:10" s="114" customFormat="1" ht="18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</row>
    <row r="114" spans="1:10" s="114" customFormat="1" ht="18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</row>
    <row r="115" spans="1:10" s="114" customFormat="1" ht="18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</row>
    <row r="116" spans="1:10" s="114" customFormat="1" ht="18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</row>
  </sheetData>
  <sheetProtection/>
  <printOptions horizontalCentered="1"/>
  <pageMargins left="0.2362204724409449" right="0.2362204724409449" top="0.3937007874015748" bottom="0.8267716535433072" header="0.5118110236220472" footer="0.7874015748031497"/>
  <pageSetup fitToHeight="2" fitToWidth="2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Q32"/>
  <sheetViews>
    <sheetView showGridLines="0" zoomScalePageLayoutView="0" workbookViewId="0" topLeftCell="A1">
      <selection activeCell="E11" sqref="E11"/>
    </sheetView>
  </sheetViews>
  <sheetFormatPr defaultColWidth="8.88671875" defaultRowHeight="15"/>
  <cols>
    <col min="1" max="1" width="4.6640625" style="116" customWidth="1"/>
    <col min="2" max="2" width="21.77734375" style="116" customWidth="1"/>
    <col min="3" max="3" width="0.9921875" style="116" customWidth="1"/>
    <col min="4" max="4" width="21.77734375" style="116" customWidth="1"/>
    <col min="5" max="5" width="14.99609375" style="117" customWidth="1"/>
    <col min="6" max="6" width="19.4453125" style="116" customWidth="1"/>
    <col min="7" max="7" width="1.2265625" style="116" customWidth="1"/>
    <col min="8" max="8" width="21.77734375" style="116" customWidth="1"/>
    <col min="9" max="9" width="3.3359375" style="117" customWidth="1"/>
    <col min="10" max="11" width="1.2265625" style="117" customWidth="1"/>
    <col min="12" max="12" width="1.5625" style="117" customWidth="1"/>
    <col min="13" max="14" width="3.99609375" style="117" customWidth="1"/>
    <col min="15" max="16" width="1.2265625" style="117" customWidth="1"/>
    <col min="17" max="18" width="3.6640625" style="117" customWidth="1"/>
    <col min="19" max="19" width="4.21484375" style="117" customWidth="1"/>
    <col min="20" max="20" width="0.88671875" style="117" customWidth="1"/>
    <col min="21" max="22" width="1.2265625" style="117" customWidth="1"/>
    <col min="23" max="23" width="8.88671875" style="117" customWidth="1"/>
    <col min="24" max="26" width="1.2265625" style="117" customWidth="1"/>
    <col min="27" max="27" width="8.88671875" style="117" customWidth="1"/>
    <col min="28" max="28" width="0.88671875" style="117" customWidth="1"/>
    <col min="29" max="30" width="1.2265625" style="117" customWidth="1"/>
    <col min="31" max="31" width="8.88671875" style="117" customWidth="1"/>
    <col min="32" max="32" width="0.88671875" style="117" customWidth="1"/>
    <col min="33" max="34" width="1.2265625" style="117" customWidth="1"/>
    <col min="35" max="35" width="8.88671875" style="117" customWidth="1"/>
    <col min="36" max="37" width="0.88671875" style="117" customWidth="1"/>
    <col min="38" max="38" width="1.2265625" style="117" customWidth="1"/>
    <col min="39" max="39" width="8.88671875" style="117" customWidth="1"/>
    <col min="40" max="40" width="2.10546875" style="117" customWidth="1"/>
    <col min="41" max="41" width="8.88671875" style="117" customWidth="1"/>
    <col min="42" max="42" width="1.2265625" style="117" customWidth="1"/>
    <col min="43" max="16384" width="8.88671875" style="117" customWidth="1"/>
  </cols>
  <sheetData>
    <row r="1" spans="1:42" ht="28.5" customHeight="1">
      <c r="A1" s="136" t="s">
        <v>34</v>
      </c>
      <c r="B1" s="115"/>
      <c r="E1" s="116"/>
      <c r="T1" s="118"/>
      <c r="U1" s="118"/>
      <c r="V1" s="118"/>
      <c r="X1" s="118"/>
      <c r="Y1" s="118"/>
      <c r="Z1" s="118"/>
      <c r="AB1" s="118"/>
      <c r="AC1" s="118"/>
      <c r="AD1" s="118"/>
      <c r="AN1" s="119"/>
      <c r="AP1" s="120"/>
    </row>
    <row r="2" spans="1:42" ht="24" customHeight="1">
      <c r="A2" s="137" t="str">
        <f>Parametre!$B$1</f>
        <v>Ketshop Satellite i KSK</v>
      </c>
      <c r="E2" s="116"/>
      <c r="F2" s="121"/>
      <c r="T2" s="118"/>
      <c r="U2" s="118"/>
      <c r="V2" s="118"/>
      <c r="X2" s="118"/>
      <c r="Y2" s="118"/>
      <c r="Z2" s="118"/>
      <c r="AB2" s="118"/>
      <c r="AC2" s="118"/>
      <c r="AD2" s="118"/>
      <c r="AN2" s="119"/>
      <c r="AP2" s="120"/>
    </row>
    <row r="3" spans="1:42" ht="21" customHeight="1">
      <c r="A3" s="122"/>
      <c r="B3" s="123"/>
      <c r="E3" s="124" t="s">
        <v>7</v>
      </c>
      <c r="F3" s="125" t="s">
        <v>8</v>
      </c>
      <c r="H3" s="126" t="s">
        <v>9</v>
      </c>
      <c r="O3" s="127" t="s">
        <v>10</v>
      </c>
      <c r="P3" s="128"/>
      <c r="Q3" s="128"/>
      <c r="R3" s="128"/>
      <c r="S3" s="127" t="s">
        <v>11</v>
      </c>
      <c r="T3" s="118"/>
      <c r="U3" s="118"/>
      <c r="V3" s="118"/>
      <c r="X3" s="118"/>
      <c r="Y3" s="118"/>
      <c r="Z3" s="118"/>
      <c r="AB3" s="118"/>
      <c r="AC3" s="118"/>
      <c r="AD3" s="118"/>
      <c r="AN3" s="119"/>
      <c r="AP3" s="120"/>
    </row>
    <row r="4" spans="1:43" ht="10.5" customHeight="1">
      <c r="A4" s="122"/>
      <c r="B4" s="129"/>
      <c r="C4" s="129"/>
      <c r="D4" s="129"/>
      <c r="E4" s="130"/>
      <c r="F4" s="129"/>
      <c r="G4" s="129"/>
      <c r="H4" s="129"/>
      <c r="I4" s="120" t="s">
        <v>12</v>
      </c>
      <c r="J4" s="131" t="s">
        <v>13</v>
      </c>
      <c r="K4" s="131" t="s">
        <v>13</v>
      </c>
      <c r="L4" s="131" t="s">
        <v>13</v>
      </c>
      <c r="M4" s="131" t="s">
        <v>13</v>
      </c>
      <c r="N4" s="131" t="s">
        <v>13</v>
      </c>
      <c r="O4" s="119">
        <v>1</v>
      </c>
      <c r="P4" s="119">
        <v>2</v>
      </c>
      <c r="Q4" s="119">
        <v>3</v>
      </c>
      <c r="R4" s="119">
        <v>4</v>
      </c>
      <c r="T4" s="132" t="s">
        <v>14</v>
      </c>
      <c r="U4" s="132"/>
      <c r="V4" s="132"/>
      <c r="W4" s="120"/>
      <c r="X4" s="132" t="s">
        <v>15</v>
      </c>
      <c r="Y4" s="132"/>
      <c r="Z4" s="132"/>
      <c r="AA4" s="120"/>
      <c r="AB4" s="132" t="s">
        <v>16</v>
      </c>
      <c r="AC4" s="132"/>
      <c r="AD4" s="132"/>
      <c r="AE4" s="120"/>
      <c r="AF4" s="132" t="s">
        <v>17</v>
      </c>
      <c r="AG4" s="132"/>
      <c r="AH4" s="132"/>
      <c r="AI4" s="120"/>
      <c r="AJ4" s="132" t="s">
        <v>18</v>
      </c>
      <c r="AK4" s="132"/>
      <c r="AL4" s="132"/>
      <c r="AM4" s="120"/>
      <c r="AN4" s="119" t="s">
        <v>19</v>
      </c>
      <c r="AO4" s="120"/>
      <c r="AP4" s="120"/>
      <c r="AQ4" s="120"/>
    </row>
    <row r="5" spans="1:42" ht="11.25">
      <c r="A5" s="133" t="s">
        <v>35</v>
      </c>
      <c r="B5" s="130" t="str">
        <f>'HC-Ræk'!M5</f>
        <v>Michael Nielsen</v>
      </c>
      <c r="C5" s="130" t="s">
        <v>20</v>
      </c>
      <c r="D5" s="130" t="str">
        <f>'HC-Ræk'!M6</f>
        <v>Jan Kloppenborg</v>
      </c>
      <c r="E5" s="206" t="s">
        <v>302</v>
      </c>
      <c r="F5" s="130" t="str">
        <f aca="true" t="shared" si="0" ref="F5:F16">IF(S5&lt;2,TOM,IF($AP5=1,B5,D5))</f>
        <v>Michael Nielsen</v>
      </c>
      <c r="G5" s="129"/>
      <c r="H5" s="130" t="str">
        <f aca="true" t="shared" si="1" ref="H5:H16">IF(S5&lt;2,TOM,IF($AP5=1,D5,B5))</f>
        <v>Jan Kloppenborg</v>
      </c>
      <c r="I5" s="119">
        <f aca="true" t="shared" si="2" ref="I5:I16">LEN(E5)</f>
        <v>19</v>
      </c>
      <c r="J5" s="119">
        <f aca="true" t="shared" si="3" ref="J5:J16">FIND("/",$E5)</f>
        <v>3</v>
      </c>
      <c r="K5" s="119">
        <f aca="true" t="shared" si="4" ref="K5:K16">FIND("/",$E5,($J5+1))</f>
        <v>7</v>
      </c>
      <c r="L5" s="119">
        <f aca="true" t="shared" si="5" ref="L5:L16">FIND("/",$E5,($K5+1))</f>
        <v>13</v>
      </c>
      <c r="M5" s="119">
        <f aca="true" t="shared" si="6" ref="M5:M16">FIND("/",$E5,($L5+1))</f>
        <v>18</v>
      </c>
      <c r="N5" s="119" t="e">
        <f aca="true" t="shared" si="7" ref="N5:N16">FIND("/",$E5,($M5+1))</f>
        <v>#VALUE!</v>
      </c>
      <c r="O5" s="119">
        <f aca="true" t="shared" si="8" ref="O5:O16">FIND(" ",$E5)</f>
        <v>5</v>
      </c>
      <c r="P5" s="119">
        <f aca="true" t="shared" si="9" ref="P5:R16">FIND(" ",$E5,O5+1)</f>
        <v>10</v>
      </c>
      <c r="Q5" s="119">
        <f t="shared" si="9"/>
        <v>15</v>
      </c>
      <c r="R5" s="119" t="e">
        <f t="shared" si="9"/>
        <v>#VALUE!</v>
      </c>
      <c r="S5" s="119">
        <f aca="true" t="shared" si="10" ref="S5:S16">COUNT(J5:N5)</f>
        <v>4</v>
      </c>
      <c r="T5" s="119" t="str">
        <f aca="true" t="shared" si="11" ref="T5:T16">MID($E5,1,J5-1)</f>
        <v>11</v>
      </c>
      <c r="U5" s="119" t="str">
        <f aca="true" t="shared" si="12" ref="U5:U16">MID($E5,J5+1,2)</f>
        <v>9 </v>
      </c>
      <c r="V5" s="119">
        <f aca="true" t="shared" si="13" ref="V5:V16">IF(VALUE(T5)=VALUE(U5),-99,IF(VALUE(T5)&gt;VALUE(U5),1,5))</f>
        <v>1</v>
      </c>
      <c r="W5" s="120"/>
      <c r="X5" s="119" t="str">
        <f aca="true" t="shared" si="14" ref="X5:X16">MID($E5,O5+1,K5-O5-1)</f>
        <v>9</v>
      </c>
      <c r="Y5" s="119" t="str">
        <f aca="true" t="shared" si="15" ref="Y5:Y16">MID($E5,K5+1,2)</f>
        <v>11</v>
      </c>
      <c r="Z5" s="119">
        <f aca="true" t="shared" si="16" ref="Z5:Z16">IF(VALUE(X5)&gt;VALUE(Y5),1,5)</f>
        <v>5</v>
      </c>
      <c r="AA5" s="120"/>
      <c r="AB5" s="119" t="str">
        <f aca="true" t="shared" si="17" ref="AB5:AB16">MID($E5,P5+1,L5-P5-1)</f>
        <v>11</v>
      </c>
      <c r="AC5" s="119" t="str">
        <f aca="true" t="shared" si="18" ref="AC5:AC16">MID($E5,L5+1,2)</f>
        <v>9 </v>
      </c>
      <c r="AD5" s="119">
        <f aca="true" t="shared" si="19" ref="AD5:AD16">IF(VALUE(AB5)&gt;VALUE(AC5),1,5)</f>
        <v>1</v>
      </c>
      <c r="AF5" s="119" t="str">
        <f aca="true" t="shared" si="20" ref="AF5:AF16">IF(S5=3,"",MID($E5,Q5+1,M5-Q5-1))</f>
        <v>11</v>
      </c>
      <c r="AG5" s="119" t="str">
        <f aca="true" t="shared" si="21" ref="AG5:AG16">IF(S5=3,"",MID($E5,M5+1,2))</f>
        <v>7</v>
      </c>
      <c r="AH5" s="119">
        <f aca="true" t="shared" si="22" ref="AH5:AH16">IF(AF5="","",IF(VALUE(AF5)&gt;VALUE(AG5),1,5))</f>
        <v>1</v>
      </c>
      <c r="AJ5" s="119">
        <f aca="true" t="shared" si="23" ref="AJ5:AJ16">IF(S5&lt;5,"",MID($E5,R5+1,N5-R5-1))</f>
      </c>
      <c r="AK5" s="119">
        <f aca="true" t="shared" si="24" ref="AK5:AK16">IF(S5&lt;5,"",MID($E5,N5+1,2))</f>
      </c>
      <c r="AL5" s="119">
        <f aca="true" t="shared" si="25" ref="AL5:AL16">IF(AJ5="","",IF(VALUE(AJ5)&gt;VALUE(AK5),1,5))</f>
      </c>
      <c r="AN5" s="119">
        <f aca="true" t="shared" si="26" ref="AN5:AN16">SUM(V5,Z5,AD5,AH5,AL5)</f>
        <v>8</v>
      </c>
      <c r="AP5" s="120">
        <f aca="true" t="shared" si="27" ref="AP5:AP16">IF(AN5&lt;1,0,IF(AN5&lt;14,1,2))</f>
        <v>1</v>
      </c>
    </row>
    <row r="6" spans="1:42" ht="11.25">
      <c r="A6" s="133" t="s">
        <v>36</v>
      </c>
      <c r="B6" s="130" t="str">
        <f>'HC-Ræk'!M7</f>
        <v>Rune L. Sørensen</v>
      </c>
      <c r="C6" s="130" t="s">
        <v>20</v>
      </c>
      <c r="D6" s="130" t="str">
        <f>'HC-Ræk'!M8</f>
        <v>Mikkel Larssen</v>
      </c>
      <c r="E6" s="206" t="s">
        <v>300</v>
      </c>
      <c r="F6" s="130" t="str">
        <f t="shared" si="0"/>
        <v>Rune L. Sørensen</v>
      </c>
      <c r="G6" s="129"/>
      <c r="H6" s="130" t="str">
        <f t="shared" si="1"/>
        <v>Mikkel Larssen</v>
      </c>
      <c r="I6" s="119">
        <f t="shared" si="2"/>
        <v>15</v>
      </c>
      <c r="J6" s="119">
        <f t="shared" si="3"/>
        <v>3</v>
      </c>
      <c r="K6" s="119">
        <f t="shared" si="4"/>
        <v>8</v>
      </c>
      <c r="L6" s="119">
        <f t="shared" si="5"/>
        <v>14</v>
      </c>
      <c r="M6" s="119" t="e">
        <f t="shared" si="6"/>
        <v>#VALUE!</v>
      </c>
      <c r="N6" s="119" t="e">
        <f t="shared" si="7"/>
        <v>#VALUE!</v>
      </c>
      <c r="O6" s="119">
        <f t="shared" si="8"/>
        <v>5</v>
      </c>
      <c r="P6" s="119">
        <f t="shared" si="9"/>
        <v>11</v>
      </c>
      <c r="Q6" s="119" t="e">
        <f t="shared" si="9"/>
        <v>#VALUE!</v>
      </c>
      <c r="R6" s="119" t="e">
        <f t="shared" si="9"/>
        <v>#VALUE!</v>
      </c>
      <c r="S6" s="119">
        <f t="shared" si="10"/>
        <v>3</v>
      </c>
      <c r="T6" s="119" t="str">
        <f t="shared" si="11"/>
        <v>11</v>
      </c>
      <c r="U6" s="119" t="str">
        <f t="shared" si="12"/>
        <v>4 </v>
      </c>
      <c r="V6" s="119">
        <f t="shared" si="13"/>
        <v>1</v>
      </c>
      <c r="W6" s="120"/>
      <c r="X6" s="119" t="str">
        <f t="shared" si="14"/>
        <v>13</v>
      </c>
      <c r="Y6" s="119" t="str">
        <f t="shared" si="15"/>
        <v>11</v>
      </c>
      <c r="Z6" s="119">
        <f t="shared" si="16"/>
        <v>1</v>
      </c>
      <c r="AA6" s="120"/>
      <c r="AB6" s="119" t="str">
        <f t="shared" si="17"/>
        <v>11</v>
      </c>
      <c r="AC6" s="119" t="str">
        <f t="shared" si="18"/>
        <v>7</v>
      </c>
      <c r="AD6" s="119">
        <f t="shared" si="19"/>
        <v>1</v>
      </c>
      <c r="AF6" s="119">
        <f t="shared" si="20"/>
      </c>
      <c r="AG6" s="119">
        <f t="shared" si="21"/>
      </c>
      <c r="AH6" s="119">
        <f t="shared" si="22"/>
      </c>
      <c r="AJ6" s="119">
        <f t="shared" si="23"/>
      </c>
      <c r="AK6" s="119">
        <f t="shared" si="24"/>
      </c>
      <c r="AL6" s="119">
        <f t="shared" si="25"/>
      </c>
      <c r="AN6" s="119">
        <f t="shared" si="26"/>
        <v>3</v>
      </c>
      <c r="AP6" s="120">
        <f t="shared" si="27"/>
        <v>1</v>
      </c>
    </row>
    <row r="7" spans="1:42" ht="11.25">
      <c r="A7" s="133" t="s">
        <v>37</v>
      </c>
      <c r="B7" s="130" t="str">
        <f>'HC-Ræk'!M9</f>
        <v>Thomas Rønn</v>
      </c>
      <c r="C7" s="130" t="s">
        <v>20</v>
      </c>
      <c r="D7" s="130" t="str">
        <f>'HC-Ræk'!M10</f>
        <v>Rasmus Krogh Pedersen</v>
      </c>
      <c r="E7" s="206" t="s">
        <v>304</v>
      </c>
      <c r="F7" s="130" t="str">
        <f t="shared" si="0"/>
        <v>Thomas Rønn</v>
      </c>
      <c r="G7" s="129"/>
      <c r="H7" s="130" t="str">
        <f t="shared" si="1"/>
        <v>Rasmus Krogh Pedersen</v>
      </c>
      <c r="I7" s="119">
        <f t="shared" si="2"/>
        <v>14</v>
      </c>
      <c r="J7" s="119">
        <f t="shared" si="3"/>
        <v>3</v>
      </c>
      <c r="K7" s="119">
        <f t="shared" si="4"/>
        <v>8</v>
      </c>
      <c r="L7" s="119">
        <f t="shared" si="5"/>
        <v>13</v>
      </c>
      <c r="M7" s="119" t="e">
        <f t="shared" si="6"/>
        <v>#VALUE!</v>
      </c>
      <c r="N7" s="119" t="e">
        <f t="shared" si="7"/>
        <v>#VALUE!</v>
      </c>
      <c r="O7" s="119">
        <f t="shared" si="8"/>
        <v>5</v>
      </c>
      <c r="P7" s="119">
        <f t="shared" si="9"/>
        <v>10</v>
      </c>
      <c r="Q7" s="119" t="e">
        <f t="shared" si="9"/>
        <v>#VALUE!</v>
      </c>
      <c r="R7" s="119" t="e">
        <f t="shared" si="9"/>
        <v>#VALUE!</v>
      </c>
      <c r="S7" s="119">
        <f t="shared" si="10"/>
        <v>3</v>
      </c>
      <c r="T7" s="119" t="str">
        <f t="shared" si="11"/>
        <v>11</v>
      </c>
      <c r="U7" s="119" t="str">
        <f t="shared" si="12"/>
        <v>6 </v>
      </c>
      <c r="V7" s="119">
        <f t="shared" si="13"/>
        <v>1</v>
      </c>
      <c r="W7" s="120"/>
      <c r="X7" s="119" t="str">
        <f t="shared" si="14"/>
        <v>11</v>
      </c>
      <c r="Y7" s="119" t="str">
        <f t="shared" si="15"/>
        <v>8 </v>
      </c>
      <c r="Z7" s="119">
        <f t="shared" si="16"/>
        <v>1</v>
      </c>
      <c r="AA7" s="120"/>
      <c r="AB7" s="119" t="str">
        <f t="shared" si="17"/>
        <v>11</v>
      </c>
      <c r="AC7" s="119" t="str">
        <f t="shared" si="18"/>
        <v>6</v>
      </c>
      <c r="AD7" s="119">
        <f t="shared" si="19"/>
        <v>1</v>
      </c>
      <c r="AF7" s="119">
        <f t="shared" si="20"/>
      </c>
      <c r="AG7" s="119">
        <f t="shared" si="21"/>
      </c>
      <c r="AH7" s="119">
        <f t="shared" si="22"/>
      </c>
      <c r="AJ7" s="119">
        <f t="shared" si="23"/>
      </c>
      <c r="AK7" s="119">
        <f t="shared" si="24"/>
      </c>
      <c r="AL7" s="119">
        <f t="shared" si="25"/>
      </c>
      <c r="AN7" s="119">
        <f t="shared" si="26"/>
        <v>3</v>
      </c>
      <c r="AP7" s="120">
        <f t="shared" si="27"/>
        <v>1</v>
      </c>
    </row>
    <row r="8" spans="1:42" ht="11.25">
      <c r="A8" s="133" t="s">
        <v>38</v>
      </c>
      <c r="B8" s="130" t="str">
        <f>'HC-Ræk'!M11</f>
        <v>Cecilie Mayer</v>
      </c>
      <c r="C8" s="130" t="s">
        <v>20</v>
      </c>
      <c r="D8" s="130" t="str">
        <f>'HC-Ræk'!M12</f>
        <v>Jacob Dyrehauge</v>
      </c>
      <c r="E8" s="206" t="s">
        <v>305</v>
      </c>
      <c r="F8" s="130" t="str">
        <f t="shared" si="0"/>
        <v>Jacob Dyrehauge</v>
      </c>
      <c r="G8" s="129"/>
      <c r="H8" s="130" t="str">
        <f t="shared" si="1"/>
        <v>Cecilie Mayer</v>
      </c>
      <c r="I8" s="119">
        <f t="shared" si="2"/>
        <v>20</v>
      </c>
      <c r="J8" s="119">
        <f t="shared" si="3"/>
        <v>3</v>
      </c>
      <c r="K8" s="119">
        <f t="shared" si="4"/>
        <v>8</v>
      </c>
      <c r="L8" s="119">
        <f t="shared" si="5"/>
        <v>14</v>
      </c>
      <c r="M8" s="119">
        <f t="shared" si="6"/>
        <v>18</v>
      </c>
      <c r="N8" s="119" t="e">
        <f t="shared" si="7"/>
        <v>#VALUE!</v>
      </c>
      <c r="O8" s="119">
        <f t="shared" si="8"/>
        <v>6</v>
      </c>
      <c r="P8" s="119">
        <f t="shared" si="9"/>
        <v>11</v>
      </c>
      <c r="Q8" s="119">
        <f t="shared" si="9"/>
        <v>16</v>
      </c>
      <c r="R8" s="119" t="e">
        <f t="shared" si="9"/>
        <v>#VALUE!</v>
      </c>
      <c r="S8" s="119">
        <f t="shared" si="10"/>
        <v>4</v>
      </c>
      <c r="T8" s="119" t="str">
        <f t="shared" si="11"/>
        <v>11</v>
      </c>
      <c r="U8" s="119" t="str">
        <f t="shared" si="12"/>
        <v>13</v>
      </c>
      <c r="V8" s="119">
        <f t="shared" si="13"/>
        <v>5</v>
      </c>
      <c r="W8" s="120"/>
      <c r="X8" s="119" t="str">
        <f t="shared" si="14"/>
        <v>8</v>
      </c>
      <c r="Y8" s="119" t="str">
        <f t="shared" si="15"/>
        <v>11</v>
      </c>
      <c r="Z8" s="119">
        <f t="shared" si="16"/>
        <v>5</v>
      </c>
      <c r="AA8" s="120"/>
      <c r="AB8" s="119" t="str">
        <f t="shared" si="17"/>
        <v>11</v>
      </c>
      <c r="AC8" s="119" t="str">
        <f t="shared" si="18"/>
        <v>6 </v>
      </c>
      <c r="AD8" s="119">
        <f t="shared" si="19"/>
        <v>1</v>
      </c>
      <c r="AF8" s="119" t="str">
        <f t="shared" si="20"/>
        <v>6</v>
      </c>
      <c r="AG8" s="119" t="str">
        <f t="shared" si="21"/>
        <v>11</v>
      </c>
      <c r="AH8" s="119">
        <f t="shared" si="22"/>
        <v>5</v>
      </c>
      <c r="AJ8" s="119">
        <f t="shared" si="23"/>
      </c>
      <c r="AK8" s="119">
        <f t="shared" si="24"/>
      </c>
      <c r="AL8" s="119">
        <f t="shared" si="25"/>
      </c>
      <c r="AN8" s="119">
        <f t="shared" si="26"/>
        <v>16</v>
      </c>
      <c r="AP8" s="120">
        <f t="shared" si="27"/>
        <v>2</v>
      </c>
    </row>
    <row r="9" spans="1:42" ht="11.25">
      <c r="A9" s="133" t="s">
        <v>39</v>
      </c>
      <c r="B9" s="130" t="str">
        <f>REPT(F5,1)</f>
        <v>Michael Nielsen</v>
      </c>
      <c r="C9" s="130" t="s">
        <v>20</v>
      </c>
      <c r="D9" s="130" t="str">
        <f>REPT(F6,1)</f>
        <v>Rune L. Sørensen</v>
      </c>
      <c r="E9" s="82" t="s">
        <v>338</v>
      </c>
      <c r="F9" s="130" t="str">
        <f t="shared" si="0"/>
        <v>Rune L. Sørensen</v>
      </c>
      <c r="G9" s="129"/>
      <c r="H9" s="130" t="str">
        <f t="shared" si="1"/>
        <v>Michael Nielsen</v>
      </c>
      <c r="I9" s="119">
        <f t="shared" si="2"/>
        <v>14</v>
      </c>
      <c r="J9" s="119">
        <f t="shared" si="3"/>
        <v>2</v>
      </c>
      <c r="K9" s="119">
        <f t="shared" si="4"/>
        <v>7</v>
      </c>
      <c r="L9" s="119">
        <f t="shared" si="5"/>
        <v>12</v>
      </c>
      <c r="M9" s="119" t="e">
        <f t="shared" si="6"/>
        <v>#VALUE!</v>
      </c>
      <c r="N9" s="119" t="e">
        <f t="shared" si="7"/>
        <v>#VALUE!</v>
      </c>
      <c r="O9" s="119">
        <f t="shared" si="8"/>
        <v>5</v>
      </c>
      <c r="P9" s="119">
        <f t="shared" si="9"/>
        <v>10</v>
      </c>
      <c r="Q9" s="119" t="e">
        <f t="shared" si="9"/>
        <v>#VALUE!</v>
      </c>
      <c r="R9" s="119" t="e">
        <f t="shared" si="9"/>
        <v>#VALUE!</v>
      </c>
      <c r="S9" s="119">
        <f t="shared" si="10"/>
        <v>3</v>
      </c>
      <c r="T9" s="119" t="str">
        <f t="shared" si="11"/>
        <v>7</v>
      </c>
      <c r="U9" s="119" t="str">
        <f t="shared" si="12"/>
        <v>11</v>
      </c>
      <c r="V9" s="119">
        <f t="shared" si="13"/>
        <v>5</v>
      </c>
      <c r="W9" s="120"/>
      <c r="X9" s="119" t="str">
        <f t="shared" si="14"/>
        <v>6</v>
      </c>
      <c r="Y9" s="119" t="str">
        <f t="shared" si="15"/>
        <v>11</v>
      </c>
      <c r="Z9" s="119">
        <f t="shared" si="16"/>
        <v>5</v>
      </c>
      <c r="AA9" s="120"/>
      <c r="AB9" s="119" t="str">
        <f t="shared" si="17"/>
        <v>9</v>
      </c>
      <c r="AC9" s="119" t="str">
        <f t="shared" si="18"/>
        <v>11</v>
      </c>
      <c r="AD9" s="119">
        <f t="shared" si="19"/>
        <v>5</v>
      </c>
      <c r="AF9" s="119">
        <f t="shared" si="20"/>
      </c>
      <c r="AG9" s="119">
        <f t="shared" si="21"/>
      </c>
      <c r="AH9" s="119">
        <f t="shared" si="22"/>
      </c>
      <c r="AJ9" s="119">
        <f t="shared" si="23"/>
      </c>
      <c r="AK9" s="119">
        <f t="shared" si="24"/>
      </c>
      <c r="AL9" s="119">
        <f t="shared" si="25"/>
      </c>
      <c r="AN9" s="119">
        <f t="shared" si="26"/>
        <v>15</v>
      </c>
      <c r="AP9" s="120">
        <f t="shared" si="27"/>
        <v>2</v>
      </c>
    </row>
    <row r="10" spans="1:42" ht="11.25">
      <c r="A10" s="133" t="s">
        <v>40</v>
      </c>
      <c r="B10" s="130" t="str">
        <f>REPT(F7,1)</f>
        <v>Thomas Rønn</v>
      </c>
      <c r="C10" s="130" t="s">
        <v>20</v>
      </c>
      <c r="D10" s="130" t="str">
        <f>REPT(F8,1)</f>
        <v>Jacob Dyrehauge</v>
      </c>
      <c r="E10" s="82" t="s">
        <v>339</v>
      </c>
      <c r="F10" s="130" t="str">
        <f t="shared" si="0"/>
        <v>Jacob Dyrehauge</v>
      </c>
      <c r="G10" s="129"/>
      <c r="H10" s="130" t="str">
        <f t="shared" si="1"/>
        <v>Thomas Rønn</v>
      </c>
      <c r="I10" s="119">
        <f t="shared" si="2"/>
        <v>24</v>
      </c>
      <c r="J10" s="119">
        <f t="shared" si="3"/>
        <v>2</v>
      </c>
      <c r="K10" s="119">
        <f t="shared" si="4"/>
        <v>8</v>
      </c>
      <c r="L10" s="119">
        <f t="shared" si="5"/>
        <v>12</v>
      </c>
      <c r="M10" s="119">
        <f t="shared" si="6"/>
        <v>18</v>
      </c>
      <c r="N10" s="119">
        <f t="shared" si="7"/>
        <v>22</v>
      </c>
      <c r="O10" s="119">
        <f t="shared" si="8"/>
        <v>5</v>
      </c>
      <c r="P10" s="119">
        <f t="shared" si="9"/>
        <v>10</v>
      </c>
      <c r="Q10" s="119">
        <f t="shared" si="9"/>
        <v>15</v>
      </c>
      <c r="R10" s="119">
        <f t="shared" si="9"/>
        <v>20</v>
      </c>
      <c r="S10" s="119">
        <f t="shared" si="10"/>
        <v>5</v>
      </c>
      <c r="T10" s="119" t="str">
        <f t="shared" si="11"/>
        <v>9</v>
      </c>
      <c r="U10" s="119" t="str">
        <f t="shared" si="12"/>
        <v>11</v>
      </c>
      <c r="V10" s="119">
        <f t="shared" si="13"/>
        <v>5</v>
      </c>
      <c r="W10" s="120"/>
      <c r="X10" s="119" t="str">
        <f t="shared" si="14"/>
        <v>11</v>
      </c>
      <c r="Y10" s="119" t="str">
        <f t="shared" si="15"/>
        <v>3 </v>
      </c>
      <c r="Z10" s="119">
        <f t="shared" si="16"/>
        <v>1</v>
      </c>
      <c r="AA10" s="120"/>
      <c r="AB10" s="119" t="str">
        <f t="shared" si="17"/>
        <v>5</v>
      </c>
      <c r="AC10" s="119" t="str">
        <f t="shared" si="18"/>
        <v>11</v>
      </c>
      <c r="AD10" s="119">
        <f t="shared" si="19"/>
        <v>5</v>
      </c>
      <c r="AF10" s="119" t="str">
        <f t="shared" si="20"/>
        <v>11</v>
      </c>
      <c r="AG10" s="119" t="str">
        <f t="shared" si="21"/>
        <v>3 </v>
      </c>
      <c r="AH10" s="119">
        <f t="shared" si="22"/>
        <v>1</v>
      </c>
      <c r="AJ10" s="119" t="str">
        <f t="shared" si="23"/>
        <v>8</v>
      </c>
      <c r="AK10" s="119" t="str">
        <f t="shared" si="24"/>
        <v>11</v>
      </c>
      <c r="AL10" s="119">
        <f t="shared" si="25"/>
        <v>5</v>
      </c>
      <c r="AN10" s="119">
        <f t="shared" si="26"/>
        <v>17</v>
      </c>
      <c r="AP10" s="120">
        <f t="shared" si="27"/>
        <v>2</v>
      </c>
    </row>
    <row r="11" spans="1:42" ht="11.25">
      <c r="A11" s="133" t="s">
        <v>41</v>
      </c>
      <c r="B11" s="130" t="str">
        <f>REPT(F9,1)</f>
        <v>Rune L. Sørensen</v>
      </c>
      <c r="C11" s="130" t="s">
        <v>20</v>
      </c>
      <c r="D11" s="130" t="str">
        <f>REPT(F10,1)</f>
        <v>Jacob Dyrehauge</v>
      </c>
      <c r="E11" s="82" t="s">
        <v>366</v>
      </c>
      <c r="F11" s="130" t="str">
        <f t="shared" si="0"/>
        <v>Rune L. Sørensen</v>
      </c>
      <c r="G11" s="129"/>
      <c r="H11" s="130" t="str">
        <f t="shared" si="1"/>
        <v>Jacob Dyrehauge</v>
      </c>
      <c r="I11" s="119">
        <f t="shared" si="2"/>
        <v>21</v>
      </c>
      <c r="J11" s="119">
        <f t="shared" si="3"/>
        <v>3</v>
      </c>
      <c r="K11" s="119">
        <f t="shared" si="4"/>
        <v>9</v>
      </c>
      <c r="L11" s="119">
        <f t="shared" si="5"/>
        <v>13</v>
      </c>
      <c r="M11" s="119">
        <f t="shared" si="6"/>
        <v>19</v>
      </c>
      <c r="N11" s="119" t="e">
        <f t="shared" si="7"/>
        <v>#VALUE!</v>
      </c>
      <c r="O11" s="119">
        <f t="shared" si="8"/>
        <v>6</v>
      </c>
      <c r="P11" s="119">
        <f t="shared" si="9"/>
        <v>11</v>
      </c>
      <c r="Q11" s="119">
        <f t="shared" si="9"/>
        <v>16</v>
      </c>
      <c r="R11" s="119" t="e">
        <f t="shared" si="9"/>
        <v>#VALUE!</v>
      </c>
      <c r="S11" s="119">
        <f t="shared" si="10"/>
        <v>4</v>
      </c>
      <c r="T11" s="119" t="str">
        <f t="shared" si="11"/>
        <v>15</v>
      </c>
      <c r="U11" s="119" t="str">
        <f t="shared" si="12"/>
        <v>13</v>
      </c>
      <c r="V11" s="119">
        <f t="shared" si="13"/>
        <v>1</v>
      </c>
      <c r="W11" s="120"/>
      <c r="X11" s="119" t="str">
        <f t="shared" si="14"/>
        <v>11</v>
      </c>
      <c r="Y11" s="119" t="str">
        <f t="shared" si="15"/>
        <v>5 </v>
      </c>
      <c r="Z11" s="119">
        <f t="shared" si="16"/>
        <v>1</v>
      </c>
      <c r="AA11" s="120"/>
      <c r="AB11" s="119" t="str">
        <f t="shared" si="17"/>
        <v>7</v>
      </c>
      <c r="AC11" s="119" t="str">
        <f t="shared" si="18"/>
        <v>11</v>
      </c>
      <c r="AD11" s="119">
        <f t="shared" si="19"/>
        <v>5</v>
      </c>
      <c r="AF11" s="119" t="str">
        <f t="shared" si="20"/>
        <v>12</v>
      </c>
      <c r="AG11" s="119" t="str">
        <f t="shared" si="21"/>
        <v>10</v>
      </c>
      <c r="AH11" s="119">
        <f t="shared" si="22"/>
        <v>1</v>
      </c>
      <c r="AJ11" s="119">
        <f t="shared" si="23"/>
      </c>
      <c r="AK11" s="119">
        <f t="shared" si="24"/>
      </c>
      <c r="AL11" s="119">
        <f t="shared" si="25"/>
      </c>
      <c r="AN11" s="119">
        <f t="shared" si="26"/>
        <v>8</v>
      </c>
      <c r="AP11" s="120">
        <f t="shared" si="27"/>
        <v>1</v>
      </c>
    </row>
    <row r="12" spans="1:42" ht="11.25">
      <c r="A12" s="133" t="s">
        <v>42</v>
      </c>
      <c r="B12" s="130" t="str">
        <f>REPT(H9,1)</f>
        <v>Michael Nielsen</v>
      </c>
      <c r="C12" s="130" t="s">
        <v>20</v>
      </c>
      <c r="D12" s="130" t="str">
        <f>REPT(H10,1)</f>
        <v>Thomas Rønn</v>
      </c>
      <c r="E12" s="82" t="s">
        <v>359</v>
      </c>
      <c r="F12" s="130" t="str">
        <f t="shared" si="0"/>
        <v>Thomas Rønn</v>
      </c>
      <c r="G12" s="129"/>
      <c r="H12" s="130" t="str">
        <f t="shared" si="1"/>
        <v>Michael Nielsen</v>
      </c>
      <c r="I12" s="119">
        <f t="shared" si="2"/>
        <v>25</v>
      </c>
      <c r="J12" s="119">
        <f t="shared" si="3"/>
        <v>3</v>
      </c>
      <c r="K12" s="119">
        <f t="shared" si="4"/>
        <v>7</v>
      </c>
      <c r="L12" s="119">
        <f t="shared" si="5"/>
        <v>13</v>
      </c>
      <c r="M12" s="119">
        <f t="shared" si="6"/>
        <v>18</v>
      </c>
      <c r="N12" s="119">
        <f t="shared" si="7"/>
        <v>23</v>
      </c>
      <c r="O12" s="119">
        <f t="shared" si="8"/>
        <v>5</v>
      </c>
      <c r="P12" s="119">
        <f t="shared" si="9"/>
        <v>10</v>
      </c>
      <c r="Q12" s="119">
        <f t="shared" si="9"/>
        <v>16</v>
      </c>
      <c r="R12" s="119">
        <f t="shared" si="9"/>
        <v>21</v>
      </c>
      <c r="S12" s="119">
        <f t="shared" si="10"/>
        <v>5</v>
      </c>
      <c r="T12" s="119" t="str">
        <f t="shared" si="11"/>
        <v>11</v>
      </c>
      <c r="U12" s="119" t="str">
        <f t="shared" si="12"/>
        <v>9 </v>
      </c>
      <c r="V12" s="119">
        <f t="shared" si="13"/>
        <v>1</v>
      </c>
      <c r="W12" s="120"/>
      <c r="X12" s="119" t="str">
        <f t="shared" si="14"/>
        <v>3</v>
      </c>
      <c r="Y12" s="119" t="str">
        <f t="shared" si="15"/>
        <v>11</v>
      </c>
      <c r="Z12" s="119">
        <f t="shared" si="16"/>
        <v>5</v>
      </c>
      <c r="AA12" s="120"/>
      <c r="AB12" s="119" t="str">
        <f t="shared" si="17"/>
        <v>12</v>
      </c>
      <c r="AC12" s="119" t="str">
        <f t="shared" si="18"/>
        <v>10</v>
      </c>
      <c r="AD12" s="119">
        <f t="shared" si="19"/>
        <v>1</v>
      </c>
      <c r="AF12" s="119" t="str">
        <f t="shared" si="20"/>
        <v>4</v>
      </c>
      <c r="AG12" s="119" t="str">
        <f t="shared" si="21"/>
        <v>11</v>
      </c>
      <c r="AH12" s="119">
        <f t="shared" si="22"/>
        <v>5</v>
      </c>
      <c r="AJ12" s="119" t="str">
        <f t="shared" si="23"/>
        <v>3</v>
      </c>
      <c r="AK12" s="119" t="str">
        <f t="shared" si="24"/>
        <v>11</v>
      </c>
      <c r="AL12" s="119">
        <f t="shared" si="25"/>
        <v>5</v>
      </c>
      <c r="AN12" s="119">
        <f t="shared" si="26"/>
        <v>17</v>
      </c>
      <c r="AP12" s="120">
        <f t="shared" si="27"/>
        <v>2</v>
      </c>
    </row>
    <row r="13" spans="1:42" ht="11.25">
      <c r="A13" s="133" t="s">
        <v>43</v>
      </c>
      <c r="B13" s="130" t="str">
        <f>REPT(H5,1)</f>
        <v>Jan Kloppenborg</v>
      </c>
      <c r="C13" s="130" t="s">
        <v>20</v>
      </c>
      <c r="D13" s="130" t="str">
        <f>REPT(H6,1)</f>
        <v>Mikkel Larssen</v>
      </c>
      <c r="E13" s="82" t="s">
        <v>344</v>
      </c>
      <c r="F13" s="130" t="str">
        <f t="shared" si="0"/>
        <v>Jan Kloppenborg</v>
      </c>
      <c r="G13" s="129"/>
      <c r="H13" s="130" t="str">
        <f t="shared" si="1"/>
        <v>Mikkel Larssen</v>
      </c>
      <c r="I13" s="119">
        <f t="shared" si="2"/>
        <v>19</v>
      </c>
      <c r="J13" s="119">
        <f t="shared" si="3"/>
        <v>3</v>
      </c>
      <c r="K13" s="119">
        <f t="shared" si="4"/>
        <v>8</v>
      </c>
      <c r="L13" s="119">
        <f t="shared" si="5"/>
        <v>12</v>
      </c>
      <c r="M13" s="119">
        <f t="shared" si="6"/>
        <v>18</v>
      </c>
      <c r="N13" s="119" t="e">
        <f t="shared" si="7"/>
        <v>#VALUE!</v>
      </c>
      <c r="O13" s="119">
        <f t="shared" si="8"/>
        <v>5</v>
      </c>
      <c r="P13" s="119">
        <f t="shared" si="9"/>
        <v>10</v>
      </c>
      <c r="Q13" s="119">
        <f t="shared" si="9"/>
        <v>15</v>
      </c>
      <c r="R13" s="119" t="e">
        <f t="shared" si="9"/>
        <v>#VALUE!</v>
      </c>
      <c r="S13" s="119">
        <f t="shared" si="10"/>
        <v>4</v>
      </c>
      <c r="T13" s="119" t="str">
        <f t="shared" si="11"/>
        <v>11</v>
      </c>
      <c r="U13" s="119" t="str">
        <f t="shared" si="12"/>
        <v>7 </v>
      </c>
      <c r="V13" s="119">
        <f t="shared" si="13"/>
        <v>1</v>
      </c>
      <c r="W13" s="120"/>
      <c r="X13" s="119" t="str">
        <f t="shared" si="14"/>
        <v>11</v>
      </c>
      <c r="Y13" s="119" t="str">
        <f t="shared" si="15"/>
        <v>9 </v>
      </c>
      <c r="Z13" s="119">
        <f t="shared" si="16"/>
        <v>1</v>
      </c>
      <c r="AA13" s="120"/>
      <c r="AB13" s="119" t="str">
        <f t="shared" si="17"/>
        <v>7</v>
      </c>
      <c r="AC13" s="119" t="str">
        <f t="shared" si="18"/>
        <v>11</v>
      </c>
      <c r="AD13" s="119">
        <f t="shared" si="19"/>
        <v>5</v>
      </c>
      <c r="AF13" s="119" t="str">
        <f t="shared" si="20"/>
        <v>11</v>
      </c>
      <c r="AG13" s="119" t="str">
        <f t="shared" si="21"/>
        <v>5</v>
      </c>
      <c r="AH13" s="119">
        <f t="shared" si="22"/>
        <v>1</v>
      </c>
      <c r="AJ13" s="119">
        <f t="shared" si="23"/>
      </c>
      <c r="AK13" s="119">
        <f t="shared" si="24"/>
      </c>
      <c r="AL13" s="119">
        <f t="shared" si="25"/>
      </c>
      <c r="AN13" s="119">
        <f t="shared" si="26"/>
        <v>8</v>
      </c>
      <c r="AP13" s="120">
        <f t="shared" si="27"/>
        <v>1</v>
      </c>
    </row>
    <row r="14" spans="1:42" ht="11.25">
      <c r="A14" s="133" t="s">
        <v>44</v>
      </c>
      <c r="B14" s="130" t="str">
        <f>REPT(H7,1)</f>
        <v>Rasmus Krogh Pedersen</v>
      </c>
      <c r="C14" s="130" t="s">
        <v>20</v>
      </c>
      <c r="D14" s="130" t="str">
        <f>REPT(H8,1)</f>
        <v>Cecilie Mayer</v>
      </c>
      <c r="E14" s="82" t="s">
        <v>341</v>
      </c>
      <c r="F14" s="130" t="str">
        <f t="shared" si="0"/>
        <v>Cecilie Mayer</v>
      </c>
      <c r="G14" s="129"/>
      <c r="H14" s="130" t="str">
        <f t="shared" si="1"/>
        <v>Rasmus Krogh Pedersen</v>
      </c>
      <c r="I14" s="119">
        <f t="shared" si="2"/>
        <v>19</v>
      </c>
      <c r="J14" s="119">
        <f t="shared" si="3"/>
        <v>3</v>
      </c>
      <c r="K14" s="119">
        <f t="shared" si="4"/>
        <v>7</v>
      </c>
      <c r="L14" s="119">
        <f t="shared" si="5"/>
        <v>12</v>
      </c>
      <c r="M14" s="119">
        <f t="shared" si="6"/>
        <v>17</v>
      </c>
      <c r="N14" s="119" t="e">
        <f t="shared" si="7"/>
        <v>#VALUE!</v>
      </c>
      <c r="O14" s="119">
        <f t="shared" si="8"/>
        <v>5</v>
      </c>
      <c r="P14" s="119">
        <f t="shared" si="9"/>
        <v>10</v>
      </c>
      <c r="Q14" s="119">
        <f t="shared" si="9"/>
        <v>15</v>
      </c>
      <c r="R14" s="119" t="e">
        <f t="shared" si="9"/>
        <v>#VALUE!</v>
      </c>
      <c r="S14" s="119">
        <f t="shared" si="10"/>
        <v>4</v>
      </c>
      <c r="T14" s="119" t="str">
        <f t="shared" si="11"/>
        <v>11</v>
      </c>
      <c r="U14" s="119" t="str">
        <f t="shared" si="12"/>
        <v>8 </v>
      </c>
      <c r="V14" s="119">
        <f t="shared" si="13"/>
        <v>1</v>
      </c>
      <c r="W14" s="120"/>
      <c r="X14" s="119" t="str">
        <f t="shared" si="14"/>
        <v>3</v>
      </c>
      <c r="Y14" s="119" t="str">
        <f t="shared" si="15"/>
        <v>11</v>
      </c>
      <c r="Z14" s="119">
        <f t="shared" si="16"/>
        <v>5</v>
      </c>
      <c r="AA14" s="120"/>
      <c r="AB14" s="119" t="str">
        <f t="shared" si="17"/>
        <v>4</v>
      </c>
      <c r="AC14" s="119" t="str">
        <f t="shared" si="18"/>
        <v>11</v>
      </c>
      <c r="AD14" s="119">
        <f t="shared" si="19"/>
        <v>5</v>
      </c>
      <c r="AF14" s="119" t="str">
        <f t="shared" si="20"/>
        <v>9</v>
      </c>
      <c r="AG14" s="119" t="str">
        <f t="shared" si="21"/>
        <v>11</v>
      </c>
      <c r="AH14" s="119">
        <f t="shared" si="22"/>
        <v>5</v>
      </c>
      <c r="AJ14" s="119">
        <f t="shared" si="23"/>
      </c>
      <c r="AK14" s="119">
        <f t="shared" si="24"/>
      </c>
      <c r="AL14" s="119">
        <f t="shared" si="25"/>
      </c>
      <c r="AN14" s="119">
        <f t="shared" si="26"/>
        <v>16</v>
      </c>
      <c r="AP14" s="120">
        <f t="shared" si="27"/>
        <v>2</v>
      </c>
    </row>
    <row r="15" spans="1:42" ht="11.25">
      <c r="A15" s="133" t="s">
        <v>45</v>
      </c>
      <c r="B15" s="130" t="str">
        <f>REPT(F13,1)</f>
        <v>Jan Kloppenborg</v>
      </c>
      <c r="C15" s="130" t="s">
        <v>20</v>
      </c>
      <c r="D15" s="130" t="str">
        <f>REPT(F14,1)</f>
        <v>Cecilie Mayer</v>
      </c>
      <c r="E15" s="82" t="s">
        <v>356</v>
      </c>
      <c r="F15" s="130" t="str">
        <f t="shared" si="0"/>
        <v>Cecilie Mayer</v>
      </c>
      <c r="G15" s="129"/>
      <c r="H15" s="130" t="str">
        <f t="shared" si="1"/>
        <v>Jan Kloppenborg</v>
      </c>
      <c r="I15" s="119">
        <f t="shared" si="2"/>
        <v>14</v>
      </c>
      <c r="J15" s="119">
        <f t="shared" si="3"/>
        <v>2</v>
      </c>
      <c r="K15" s="119">
        <f t="shared" si="4"/>
        <v>7</v>
      </c>
      <c r="L15" s="119">
        <f t="shared" si="5"/>
        <v>12</v>
      </c>
      <c r="M15" s="119" t="e">
        <f t="shared" si="6"/>
        <v>#VALUE!</v>
      </c>
      <c r="N15" s="119" t="e">
        <f t="shared" si="7"/>
        <v>#VALUE!</v>
      </c>
      <c r="O15" s="119">
        <f t="shared" si="8"/>
        <v>5</v>
      </c>
      <c r="P15" s="119">
        <f t="shared" si="9"/>
        <v>10</v>
      </c>
      <c r="Q15" s="119" t="e">
        <f t="shared" si="9"/>
        <v>#VALUE!</v>
      </c>
      <c r="R15" s="119" t="e">
        <f t="shared" si="9"/>
        <v>#VALUE!</v>
      </c>
      <c r="S15" s="119">
        <f t="shared" si="10"/>
        <v>3</v>
      </c>
      <c r="T15" s="119" t="str">
        <f t="shared" si="11"/>
        <v>5</v>
      </c>
      <c r="U15" s="119" t="str">
        <f t="shared" si="12"/>
        <v>11</v>
      </c>
      <c r="V15" s="119">
        <f t="shared" si="13"/>
        <v>5</v>
      </c>
      <c r="W15" s="120"/>
      <c r="X15" s="119" t="str">
        <f t="shared" si="14"/>
        <v>3</v>
      </c>
      <c r="Y15" s="119" t="str">
        <f t="shared" si="15"/>
        <v>11</v>
      </c>
      <c r="Z15" s="119">
        <f t="shared" si="16"/>
        <v>5</v>
      </c>
      <c r="AA15" s="120"/>
      <c r="AB15" s="119" t="str">
        <f t="shared" si="17"/>
        <v>6</v>
      </c>
      <c r="AC15" s="119" t="str">
        <f t="shared" si="18"/>
        <v>11</v>
      </c>
      <c r="AD15" s="119">
        <f t="shared" si="19"/>
        <v>5</v>
      </c>
      <c r="AF15" s="119">
        <f t="shared" si="20"/>
      </c>
      <c r="AG15" s="119">
        <f t="shared" si="21"/>
      </c>
      <c r="AH15" s="119">
        <f t="shared" si="22"/>
      </c>
      <c r="AJ15" s="119">
        <f t="shared" si="23"/>
      </c>
      <c r="AK15" s="119">
        <f t="shared" si="24"/>
      </c>
      <c r="AL15" s="119">
        <f t="shared" si="25"/>
      </c>
      <c r="AN15" s="119">
        <f t="shared" si="26"/>
        <v>15</v>
      </c>
      <c r="AP15" s="120">
        <f t="shared" si="27"/>
        <v>2</v>
      </c>
    </row>
    <row r="16" spans="1:42" ht="11.25">
      <c r="A16" s="133" t="s">
        <v>46</v>
      </c>
      <c r="B16" s="130" t="str">
        <f>REPT(H13,1)</f>
        <v>Mikkel Larssen</v>
      </c>
      <c r="C16" s="130" t="s">
        <v>20</v>
      </c>
      <c r="D16" s="130" t="str">
        <f>REPT(H14,1)</f>
        <v>Rasmus Krogh Pedersen</v>
      </c>
      <c r="E16" s="82" t="s">
        <v>364</v>
      </c>
      <c r="F16" s="130" t="str">
        <f t="shared" si="0"/>
        <v>Rasmus Krogh Pedersen</v>
      </c>
      <c r="G16" s="129"/>
      <c r="H16" s="130" t="str">
        <f t="shared" si="1"/>
        <v>Mikkel Larssen</v>
      </c>
      <c r="I16" s="119">
        <f t="shared" si="2"/>
        <v>24</v>
      </c>
      <c r="J16" s="119">
        <f t="shared" si="3"/>
        <v>3</v>
      </c>
      <c r="K16" s="119">
        <f t="shared" si="4"/>
        <v>8</v>
      </c>
      <c r="L16" s="119">
        <f t="shared" si="5"/>
        <v>12</v>
      </c>
      <c r="M16" s="119">
        <f t="shared" si="6"/>
        <v>17</v>
      </c>
      <c r="N16" s="119">
        <f t="shared" si="7"/>
        <v>22</v>
      </c>
      <c r="O16" s="119">
        <f t="shared" si="8"/>
        <v>5</v>
      </c>
      <c r="P16" s="119">
        <f t="shared" si="9"/>
        <v>10</v>
      </c>
      <c r="Q16" s="119">
        <f t="shared" si="9"/>
        <v>15</v>
      </c>
      <c r="R16" s="119">
        <f t="shared" si="9"/>
        <v>20</v>
      </c>
      <c r="S16" s="119">
        <f t="shared" si="10"/>
        <v>5</v>
      </c>
      <c r="T16" s="119" t="str">
        <f t="shared" si="11"/>
        <v>11</v>
      </c>
      <c r="U16" s="119" t="str">
        <f t="shared" si="12"/>
        <v>6 </v>
      </c>
      <c r="V16" s="119">
        <f t="shared" si="13"/>
        <v>1</v>
      </c>
      <c r="W16" s="120"/>
      <c r="X16" s="119" t="str">
        <f t="shared" si="14"/>
        <v>11</v>
      </c>
      <c r="Y16" s="119" t="str">
        <f t="shared" si="15"/>
        <v>6 </v>
      </c>
      <c r="Z16" s="119">
        <f t="shared" si="16"/>
        <v>1</v>
      </c>
      <c r="AA16" s="120"/>
      <c r="AB16" s="119" t="str">
        <f t="shared" si="17"/>
        <v>9</v>
      </c>
      <c r="AC16" s="119" t="str">
        <f t="shared" si="18"/>
        <v>11</v>
      </c>
      <c r="AD16" s="119">
        <f t="shared" si="19"/>
        <v>5</v>
      </c>
      <c r="AF16" s="119" t="str">
        <f t="shared" si="20"/>
        <v>9</v>
      </c>
      <c r="AG16" s="119" t="str">
        <f t="shared" si="21"/>
        <v>11</v>
      </c>
      <c r="AH16" s="119">
        <f t="shared" si="22"/>
        <v>5</v>
      </c>
      <c r="AJ16" s="119" t="str">
        <f t="shared" si="23"/>
        <v>6</v>
      </c>
      <c r="AK16" s="119" t="str">
        <f t="shared" si="24"/>
        <v>11</v>
      </c>
      <c r="AL16" s="119">
        <f t="shared" si="25"/>
        <v>5</v>
      </c>
      <c r="AN16" s="119">
        <f t="shared" si="26"/>
        <v>17</v>
      </c>
      <c r="AP16" s="120">
        <f t="shared" si="27"/>
        <v>2</v>
      </c>
    </row>
    <row r="17" spans="1:42" ht="11.25">
      <c r="A17" s="122"/>
      <c r="B17" s="129"/>
      <c r="C17" s="129"/>
      <c r="D17" s="129"/>
      <c r="E17" s="130"/>
      <c r="F17" s="129"/>
      <c r="G17" s="129"/>
      <c r="H17" s="129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19"/>
      <c r="U17" s="119"/>
      <c r="V17" s="119"/>
      <c r="W17" s="120"/>
      <c r="X17" s="119"/>
      <c r="Y17" s="119"/>
      <c r="Z17" s="119"/>
      <c r="AA17" s="120"/>
      <c r="AB17" s="119"/>
      <c r="AC17" s="118"/>
      <c r="AD17" s="118"/>
      <c r="AN17" s="119"/>
      <c r="AP17" s="120"/>
    </row>
    <row r="25" spans="1:2" ht="9">
      <c r="A25" s="116">
        <v>1</v>
      </c>
      <c r="B25" s="116" t="str">
        <f>F11</f>
        <v>Rune L. Sørensen</v>
      </c>
    </row>
    <row r="26" spans="1:2" ht="9">
      <c r="A26" s="116">
        <v>2</v>
      </c>
      <c r="B26" s="116" t="str">
        <f>H11</f>
        <v>Jacob Dyrehauge</v>
      </c>
    </row>
    <row r="27" spans="1:2" ht="9">
      <c r="A27" s="116">
        <v>3</v>
      </c>
      <c r="B27" s="116" t="str">
        <f>F12</f>
        <v>Thomas Rønn</v>
      </c>
    </row>
    <row r="28" spans="1:2" ht="9">
      <c r="A28" s="116">
        <v>4</v>
      </c>
      <c r="B28" s="116" t="str">
        <f>H12</f>
        <v>Michael Nielsen</v>
      </c>
    </row>
    <row r="29" spans="1:2" ht="9">
      <c r="A29" s="116">
        <v>5</v>
      </c>
      <c r="B29" s="116" t="str">
        <f>'HC-Res'!F15</f>
        <v>Cecilie Mayer</v>
      </c>
    </row>
    <row r="30" spans="1:2" ht="9">
      <c r="A30" s="116">
        <v>6</v>
      </c>
      <c r="B30" s="116" t="str">
        <f>H15</f>
        <v>Jan Kloppenborg</v>
      </c>
    </row>
    <row r="31" spans="1:2" ht="9">
      <c r="A31" s="116">
        <v>7</v>
      </c>
      <c r="B31" s="116" t="str">
        <f>F16</f>
        <v>Rasmus Krogh Pedersen</v>
      </c>
    </row>
    <row r="32" spans="1:2" ht="9">
      <c r="A32" s="116">
        <v>8</v>
      </c>
      <c r="B32" s="116" t="str">
        <f>H16</f>
        <v>Mikkel Larssen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 transitionEvaluation="1" transitionEntry="1">
    <pageSetUpPr fitToPage="1"/>
  </sheetPr>
  <dimension ref="A1:W116"/>
  <sheetViews>
    <sheetView showGridLines="0" zoomScalePageLayoutView="0" workbookViewId="0" topLeftCell="A1">
      <selection activeCell="B48" sqref="B48"/>
    </sheetView>
  </sheetViews>
  <sheetFormatPr defaultColWidth="5.21484375" defaultRowHeight="15"/>
  <cols>
    <col min="1" max="1" width="3.88671875" style="90" customWidth="1"/>
    <col min="2" max="2" width="14.10546875" style="90" customWidth="1"/>
    <col min="3" max="4" width="0.55078125" style="90" customWidth="1"/>
    <col min="5" max="5" width="3.99609375" style="90" customWidth="1"/>
    <col min="6" max="6" width="14.10546875" style="90" customWidth="1"/>
    <col min="7" max="8" width="0.55078125" style="90" customWidth="1"/>
    <col min="9" max="9" width="3.99609375" style="90" customWidth="1"/>
    <col min="10" max="10" width="14.10546875" style="90" customWidth="1"/>
    <col min="11" max="11" width="1.4375" style="91" customWidth="1"/>
    <col min="12" max="12" width="3.3359375" style="91" customWidth="1"/>
    <col min="13" max="13" width="19.88671875" style="91" customWidth="1"/>
    <col min="14" max="14" width="5.5546875" style="91" customWidth="1"/>
    <col min="15" max="15" width="5.10546875" style="91" customWidth="1"/>
    <col min="16" max="16" width="9.5546875" style="91" customWidth="1"/>
    <col min="17" max="17" width="12.3359375" style="91" customWidth="1"/>
    <col min="18" max="19" width="3.10546875" style="91" customWidth="1"/>
    <col min="20" max="20" width="3.6640625" style="91" customWidth="1"/>
    <col min="21" max="21" width="11.21484375" style="91" customWidth="1"/>
    <col min="22" max="22" width="1.99609375" style="91" customWidth="1"/>
    <col min="23" max="23" width="3.6640625" style="91" customWidth="1"/>
    <col min="24" max="24" width="12.3359375" style="91" customWidth="1"/>
    <col min="25" max="26" width="3.10546875" style="91" customWidth="1"/>
    <col min="27" max="27" width="3.6640625" style="91" customWidth="1"/>
    <col min="28" max="28" width="12.3359375" style="91" customWidth="1"/>
    <col min="29" max="31" width="5.21484375" style="91" customWidth="1"/>
    <col min="32" max="32" width="3.6640625" style="91" customWidth="1"/>
    <col min="33" max="33" width="12.3359375" style="91" customWidth="1"/>
    <col min="34" max="35" width="3.10546875" style="91" customWidth="1"/>
    <col min="36" max="36" width="3.6640625" style="91" customWidth="1"/>
    <col min="37" max="37" width="12.3359375" style="91" customWidth="1"/>
    <col min="38" max="39" width="3.10546875" style="91" customWidth="1"/>
    <col min="40" max="40" width="3.6640625" style="91" customWidth="1"/>
    <col min="41" max="41" width="12.3359375" style="91" customWidth="1"/>
    <col min="42" max="16384" width="5.21484375" style="91" customWidth="1"/>
  </cols>
  <sheetData>
    <row r="1" spans="1:23" s="84" customFormat="1" ht="48.75" customHeight="1">
      <c r="A1" s="83" t="str">
        <f>'HD-Res'!A1</f>
        <v>Herre D</v>
      </c>
      <c r="B1" s="83"/>
      <c r="C1" s="83"/>
      <c r="D1" s="83"/>
      <c r="E1" s="83"/>
      <c r="F1" s="83"/>
      <c r="G1" s="83"/>
      <c r="H1" s="83"/>
      <c r="I1" s="83"/>
      <c r="J1" s="83"/>
      <c r="V1" s="85"/>
      <c r="W1" s="85"/>
    </row>
    <row r="2" spans="1:10" s="88" customFormat="1" ht="35.25">
      <c r="A2" s="87" t="str">
        <f>Parametre!B1</f>
        <v>Ketshop Satellite i KSK</v>
      </c>
      <c r="B2" s="87"/>
      <c r="C2" s="87"/>
      <c r="D2" s="87"/>
      <c r="E2" s="87"/>
      <c r="F2" s="87"/>
      <c r="G2" s="87"/>
      <c r="H2" s="87"/>
      <c r="I2" s="87"/>
      <c r="J2" s="87"/>
    </row>
    <row r="3" spans="11:15" ht="26.25" customHeight="1">
      <c r="K3" s="89"/>
      <c r="L3" s="89"/>
      <c r="M3" s="89"/>
      <c r="N3" s="89"/>
      <c r="O3" s="89"/>
    </row>
    <row r="4" spans="11:16" ht="9">
      <c r="K4" s="89"/>
      <c r="L4" s="89"/>
      <c r="M4" s="178" t="s">
        <v>136</v>
      </c>
      <c r="N4" s="195" t="s">
        <v>253</v>
      </c>
      <c r="O4" s="197" t="s">
        <v>288</v>
      </c>
      <c r="P4" s="197" t="s">
        <v>135</v>
      </c>
    </row>
    <row r="5" spans="1:18" ht="13.5">
      <c r="A5" s="92"/>
      <c r="B5" s="93" t="s">
        <v>1</v>
      </c>
      <c r="C5" s="94"/>
      <c r="D5" s="94"/>
      <c r="E5" s="95"/>
      <c r="F5" s="93" t="s">
        <v>2</v>
      </c>
      <c r="G5" s="94"/>
      <c r="H5" s="94"/>
      <c r="I5" s="94"/>
      <c r="J5" s="93" t="s">
        <v>3</v>
      </c>
      <c r="K5" s="89"/>
      <c r="L5" s="89"/>
      <c r="M5" s="194" t="s">
        <v>270</v>
      </c>
      <c r="N5" s="174">
        <v>1</v>
      </c>
      <c r="O5" s="198">
        <v>192</v>
      </c>
      <c r="P5" s="194" t="s">
        <v>270</v>
      </c>
      <c r="Q5" s="175"/>
      <c r="R5" s="175"/>
    </row>
    <row r="6" spans="11:18" ht="10.5" customHeight="1">
      <c r="K6" s="89"/>
      <c r="L6" s="89" t="s">
        <v>141</v>
      </c>
      <c r="M6" s="194" t="s">
        <v>274</v>
      </c>
      <c r="N6" s="174">
        <v>2</v>
      </c>
      <c r="O6" s="198">
        <v>206</v>
      </c>
      <c r="P6" s="194" t="s">
        <v>271</v>
      </c>
      <c r="Q6" s="175"/>
      <c r="R6" s="175"/>
    </row>
    <row r="7" spans="11:18" ht="10.5" customHeight="1">
      <c r="K7" s="89"/>
      <c r="L7" s="89" t="s">
        <v>145</v>
      </c>
      <c r="M7" s="194" t="s">
        <v>272</v>
      </c>
      <c r="N7" s="174">
        <v>3</v>
      </c>
      <c r="O7" s="198">
        <v>208</v>
      </c>
      <c r="P7" s="194" t="s">
        <v>272</v>
      </c>
      <c r="Q7" s="175"/>
      <c r="R7" s="175"/>
    </row>
    <row r="8" spans="2:18" ht="10.5" customHeight="1">
      <c r="B8" s="97" t="str">
        <f>IF('HD-Res'!$S$5=0,TOM,'HD-Res'!$E$5)</f>
        <v>11/7 11/6 12/10</v>
      </c>
      <c r="K8" s="89"/>
      <c r="L8" s="89" t="s">
        <v>142</v>
      </c>
      <c r="M8" s="196" t="s">
        <v>277</v>
      </c>
      <c r="N8" s="174">
        <v>4</v>
      </c>
      <c r="O8" s="198">
        <v>210</v>
      </c>
      <c r="P8" s="194" t="s">
        <v>273</v>
      </c>
      <c r="Q8" s="175"/>
      <c r="R8" s="175"/>
    </row>
    <row r="9" spans="1:18" ht="10.5" customHeight="1">
      <c r="A9" s="98" t="s">
        <v>4</v>
      </c>
      <c r="B9" s="99" t="str">
        <f>'HD-Res'!$B$5</f>
        <v>Adam L. Knudsen</v>
      </c>
      <c r="C9" s="105"/>
      <c r="K9" s="89"/>
      <c r="L9" s="89" t="s">
        <v>146</v>
      </c>
      <c r="M9" s="194" t="s">
        <v>273</v>
      </c>
      <c r="N9" s="174">
        <v>5</v>
      </c>
      <c r="O9" s="198">
        <v>215</v>
      </c>
      <c r="P9" s="194" t="s">
        <v>274</v>
      </c>
      <c r="Q9" s="175"/>
      <c r="R9" s="175"/>
    </row>
    <row r="10" spans="1:18" ht="10.5" customHeight="1" thickBot="1">
      <c r="A10" s="100" t="str">
        <f>'HD-Res'!$A$5</f>
        <v>HD-01</v>
      </c>
      <c r="B10" s="101" t="str">
        <f>'HD-Res'!$D$5</f>
        <v>Amar Mahmoud</v>
      </c>
      <c r="C10" s="102"/>
      <c r="K10" s="89"/>
      <c r="L10" s="89" t="s">
        <v>143</v>
      </c>
      <c r="M10" s="198" t="s">
        <v>276</v>
      </c>
      <c r="N10" s="174">
        <v>6</v>
      </c>
      <c r="O10" s="198">
        <v>216</v>
      </c>
      <c r="P10" s="194" t="s">
        <v>275</v>
      </c>
      <c r="Q10" s="175"/>
      <c r="R10" s="175"/>
    </row>
    <row r="11" spans="3:18" ht="10.5" customHeight="1">
      <c r="C11" s="103"/>
      <c r="D11" s="107"/>
      <c r="K11" s="89"/>
      <c r="L11" s="89" t="s">
        <v>144</v>
      </c>
      <c r="M11" s="194" t="s">
        <v>275</v>
      </c>
      <c r="N11" s="174">
        <v>7</v>
      </c>
      <c r="O11" s="198">
        <v>236</v>
      </c>
      <c r="P11" s="198" t="s">
        <v>276</v>
      </c>
      <c r="Q11" s="175"/>
      <c r="R11" s="175"/>
    </row>
    <row r="12" spans="3:18" ht="10.5" customHeight="1">
      <c r="C12" s="103"/>
      <c r="D12" s="107"/>
      <c r="F12" s="97" t="str">
        <f>IF('HD-Res'!$S$9=0,TOM,'HD-Res'!$E$9)</f>
        <v>11/6 11/6 11/5</v>
      </c>
      <c r="K12" s="89"/>
      <c r="L12" s="89"/>
      <c r="M12" s="194" t="s">
        <v>271</v>
      </c>
      <c r="N12" s="198">
        <v>8</v>
      </c>
      <c r="O12" s="200">
        <v>237</v>
      </c>
      <c r="P12" s="196" t="s">
        <v>277</v>
      </c>
      <c r="Q12" s="175"/>
      <c r="R12" s="175"/>
    </row>
    <row r="13" spans="3:15" ht="10.5" customHeight="1">
      <c r="C13" s="103"/>
      <c r="D13" s="108"/>
      <c r="E13" s="98" t="s">
        <v>4</v>
      </c>
      <c r="F13" s="99" t="str">
        <f>'HD-Res'!$B$9</f>
        <v>Adam L. Knudsen</v>
      </c>
      <c r="G13" s="104"/>
      <c r="K13" s="89"/>
      <c r="L13" s="89"/>
      <c r="N13" s="146"/>
      <c r="O13" s="96"/>
    </row>
    <row r="14" spans="3:15" ht="10.5" customHeight="1" thickBot="1">
      <c r="C14" s="103"/>
      <c r="D14" s="107"/>
      <c r="E14" s="100" t="str">
        <f>'HD-Res'!$A$9</f>
        <v>HD-05</v>
      </c>
      <c r="F14" s="101" t="str">
        <f>'HD-Res'!$D$9</f>
        <v>Kasper Torpe</v>
      </c>
      <c r="G14" s="102"/>
      <c r="K14" s="89"/>
      <c r="L14" s="89"/>
      <c r="M14" s="86"/>
      <c r="N14" s="146"/>
      <c r="O14" s="96"/>
    </row>
    <row r="15" spans="3:15" ht="10.5" customHeight="1">
      <c r="C15" s="103"/>
      <c r="D15" s="107"/>
      <c r="G15" s="103"/>
      <c r="H15" s="107"/>
      <c r="K15" s="89"/>
      <c r="L15" s="89"/>
      <c r="M15" s="86"/>
      <c r="N15" s="146"/>
      <c r="O15" s="96"/>
    </row>
    <row r="16" spans="2:15" ht="10.5" customHeight="1">
      <c r="B16" s="97" t="str">
        <f>IF('HD-Res'!$S$6=0,TOM,'HD-Res'!$E$6)</f>
        <v>9/11 5/11 7/11</v>
      </c>
      <c r="C16" s="103"/>
      <c r="D16" s="107"/>
      <c r="G16" s="103"/>
      <c r="H16" s="107"/>
      <c r="K16" s="89"/>
      <c r="L16" s="89"/>
      <c r="N16" s="146"/>
      <c r="O16" s="96"/>
    </row>
    <row r="17" spans="1:15" ht="10.5" customHeight="1">
      <c r="A17" s="98" t="s">
        <v>4</v>
      </c>
      <c r="B17" s="99" t="str">
        <f>'HD-Res'!$B$6</f>
        <v>Kenneth Petersen</v>
      </c>
      <c r="C17" s="106"/>
      <c r="H17" s="107"/>
      <c r="K17" s="89"/>
      <c r="L17" s="89"/>
      <c r="N17" s="146"/>
      <c r="O17" s="96"/>
    </row>
    <row r="18" spans="1:15" ht="10.5" customHeight="1" thickBot="1">
      <c r="A18" s="100" t="str">
        <f>'HD-Res'!$A$6</f>
        <v>HD-02</v>
      </c>
      <c r="B18" s="101" t="str">
        <f>'HD-Res'!$D$6</f>
        <v>Kasper Torpe</v>
      </c>
      <c r="H18" s="107"/>
      <c r="K18" s="89"/>
      <c r="L18" s="89"/>
      <c r="M18" s="86"/>
      <c r="N18" s="146"/>
      <c r="O18" s="96"/>
    </row>
    <row r="19" spans="8:15" ht="10.5" customHeight="1">
      <c r="H19" s="107"/>
      <c r="K19" s="89"/>
      <c r="L19" s="89"/>
      <c r="M19" s="86"/>
      <c r="N19" s="146"/>
      <c r="O19" s="96"/>
    </row>
    <row r="20" spans="8:15" ht="10.5" customHeight="1">
      <c r="H20" s="107"/>
      <c r="J20" s="97" t="str">
        <f>IF('HD-Res'!$S$11=0,TOM,'HD-Res'!$E$11)</f>
        <v>7/11 6/11 11/6 11/6 8/11</v>
      </c>
      <c r="K20" s="89"/>
      <c r="L20" s="89"/>
      <c r="N20" s="146"/>
      <c r="O20" s="96"/>
    </row>
    <row r="21" spans="7:15" ht="10.5" customHeight="1">
      <c r="G21" s="103"/>
      <c r="H21" s="108"/>
      <c r="I21" s="98" t="s">
        <v>4</v>
      </c>
      <c r="J21" s="99" t="str">
        <f>'HD-Res'!$B$11</f>
        <v>Adam L. Knudsen</v>
      </c>
      <c r="K21" s="89"/>
      <c r="L21" s="89"/>
      <c r="M21" s="91" t="s">
        <v>0</v>
      </c>
      <c r="N21" s="89"/>
      <c r="O21" s="89"/>
    </row>
    <row r="22" spans="7:15" ht="10.5" customHeight="1" thickBot="1">
      <c r="G22" s="103"/>
      <c r="H22" s="107"/>
      <c r="I22" s="100" t="str">
        <f>'HD-Res'!$A$11</f>
        <v>HD-07</v>
      </c>
      <c r="J22" s="101" t="str">
        <f>'HD-Res'!$D$11</f>
        <v>Rasmus V. Carlsen</v>
      </c>
      <c r="K22" s="89"/>
      <c r="L22" s="89"/>
      <c r="M22" s="109"/>
      <c r="N22" s="89"/>
      <c r="O22" s="89"/>
    </row>
    <row r="23" spans="8:15" ht="10.5" customHeight="1">
      <c r="H23" s="107"/>
      <c r="K23" s="89"/>
      <c r="L23" s="89"/>
      <c r="M23" s="109"/>
      <c r="N23" s="89"/>
      <c r="O23" s="89"/>
    </row>
    <row r="24" spans="2:15" ht="10.5" customHeight="1">
      <c r="B24" s="97" t="str">
        <f>IF('HD-Res'!$S$7=0,TOM,'HD-Res'!$E$7)</f>
        <v>11/9 5/11 10/12 5/11</v>
      </c>
      <c r="H24" s="107"/>
      <c r="K24" s="89"/>
      <c r="L24" s="89"/>
      <c r="M24" s="109"/>
      <c r="N24" s="89"/>
      <c r="O24" s="89"/>
    </row>
    <row r="25" spans="1:15" ht="10.5" customHeight="1">
      <c r="A25" s="98" t="s">
        <v>4</v>
      </c>
      <c r="B25" s="99" t="str">
        <f>'HD-Res'!$B$7</f>
        <v>Flemming Petersen</v>
      </c>
      <c r="C25" s="105"/>
      <c r="H25" s="107"/>
      <c r="K25" s="89"/>
      <c r="L25" s="89"/>
      <c r="M25" s="109"/>
      <c r="N25" s="89"/>
      <c r="O25" s="89"/>
    </row>
    <row r="26" spans="1:15" ht="10.5" customHeight="1" thickBot="1">
      <c r="A26" s="100" t="str">
        <f>'HD-Res'!$A$7</f>
        <v>HD-03</v>
      </c>
      <c r="B26" s="101" t="str">
        <f>'HD-Res'!$D$7</f>
        <v>Rasmus V. Carlsen</v>
      </c>
      <c r="C26" s="102"/>
      <c r="H26" s="107"/>
      <c r="K26" s="89"/>
      <c r="L26" s="89"/>
      <c r="M26" s="109"/>
      <c r="N26" s="89"/>
      <c r="O26" s="89"/>
    </row>
    <row r="27" spans="3:15" ht="10.5" customHeight="1">
      <c r="C27" s="103"/>
      <c r="D27" s="107"/>
      <c r="H27" s="107"/>
      <c r="K27" s="89"/>
      <c r="L27" s="89"/>
      <c r="M27" s="109"/>
      <c r="N27" s="89"/>
      <c r="O27" s="89"/>
    </row>
    <row r="28" spans="3:15" ht="10.5" customHeight="1">
      <c r="C28" s="103"/>
      <c r="D28" s="107"/>
      <c r="F28" s="97" t="str">
        <f>IF('HD-Res'!$S$10=0,TOM,'HD-Res'!$E$10)</f>
        <v>12/10 11/7 11/4</v>
      </c>
      <c r="H28" s="107"/>
      <c r="K28" s="89"/>
      <c r="L28" s="89"/>
      <c r="M28" s="109"/>
      <c r="N28" s="89"/>
      <c r="O28" s="89"/>
    </row>
    <row r="29" spans="3:15" ht="10.5" customHeight="1">
      <c r="C29" s="103"/>
      <c r="D29" s="108"/>
      <c r="E29" s="98" t="s">
        <v>4</v>
      </c>
      <c r="F29" s="99" t="str">
        <f>'HD-Res'!$B$10</f>
        <v>Rasmus V. Carlsen</v>
      </c>
      <c r="G29" s="106"/>
      <c r="K29" s="89"/>
      <c r="L29" s="89"/>
      <c r="M29" s="109"/>
      <c r="N29" s="89"/>
      <c r="O29" s="89"/>
    </row>
    <row r="30" spans="3:15" ht="10.5" customHeight="1" thickBot="1">
      <c r="C30" s="103"/>
      <c r="D30" s="107"/>
      <c r="E30" s="100" t="str">
        <f>'HD-Res'!$A$10</f>
        <v>HD-06</v>
      </c>
      <c r="F30" s="101" t="str">
        <f>'HD-Res'!$D$10</f>
        <v>Anders C Nielsen</v>
      </c>
      <c r="K30" s="89"/>
      <c r="L30" s="89"/>
      <c r="M30" s="109"/>
      <c r="N30" s="89"/>
      <c r="O30" s="89"/>
    </row>
    <row r="31" spans="3:15" ht="10.5" customHeight="1">
      <c r="C31" s="103"/>
      <c r="D31" s="107"/>
      <c r="K31" s="89"/>
      <c r="L31" s="89"/>
      <c r="M31" s="109"/>
      <c r="N31" s="89"/>
      <c r="O31" s="89"/>
    </row>
    <row r="32" spans="2:15" ht="10.5" customHeight="1">
      <c r="B32" s="97" t="str">
        <f>IF('HD-Res'!$S$8=0,TOM,'HD-Res'!$E$8)</f>
        <v>11/8 6/11 3/11 11/6 4/11</v>
      </c>
      <c r="C32" s="103"/>
      <c r="D32" s="107"/>
      <c r="K32" s="89"/>
      <c r="L32" s="89"/>
      <c r="M32" s="109"/>
      <c r="N32" s="89"/>
      <c r="O32" s="89"/>
    </row>
    <row r="33" spans="1:15" ht="10.5" customHeight="1">
      <c r="A33" s="98" t="s">
        <v>4</v>
      </c>
      <c r="B33" s="99" t="str">
        <f>'HD-Res'!$B$8</f>
        <v>Jens Løppenthien</v>
      </c>
      <c r="C33" s="106"/>
      <c r="K33" s="89"/>
      <c r="L33" s="89"/>
      <c r="M33" s="109"/>
      <c r="N33" s="89"/>
      <c r="O33" s="89"/>
    </row>
    <row r="34" spans="1:15" ht="10.5" customHeight="1" thickBot="1">
      <c r="A34" s="100" t="str">
        <f>'HD-Res'!$A$8</f>
        <v>HD-04</v>
      </c>
      <c r="B34" s="101" t="str">
        <f>'HD-Res'!$D$8</f>
        <v>Anders C Nielsen</v>
      </c>
      <c r="K34" s="89"/>
      <c r="L34" s="89"/>
      <c r="M34" s="109"/>
      <c r="N34" s="89"/>
      <c r="O34" s="89"/>
    </row>
    <row r="35" spans="11:15" ht="10.5" customHeight="1">
      <c r="K35" s="89"/>
      <c r="L35" s="89"/>
      <c r="M35" s="109"/>
      <c r="N35" s="89"/>
      <c r="O35" s="89"/>
    </row>
    <row r="36" spans="11:15" ht="10.5" customHeight="1">
      <c r="K36" s="89"/>
      <c r="L36" s="89"/>
      <c r="M36" s="109"/>
      <c r="N36" s="89"/>
      <c r="O36" s="89"/>
    </row>
    <row r="37" spans="11:15" ht="10.5" customHeight="1">
      <c r="K37" s="89"/>
      <c r="L37" s="89"/>
      <c r="M37" s="109"/>
      <c r="N37" s="89"/>
      <c r="O37" s="89"/>
    </row>
    <row r="38" spans="11:15" ht="10.5" customHeight="1">
      <c r="K38" s="89"/>
      <c r="L38" s="89"/>
      <c r="M38" s="89"/>
      <c r="N38" s="89"/>
      <c r="O38" s="89"/>
    </row>
    <row r="39" spans="2:15" ht="10.5" customHeight="1">
      <c r="B39" s="97" t="e">
        <f>IF('HD-Res'!$S$20=0,TOM,'HD-Res'!$E$20)</f>
        <v>#REF!</v>
      </c>
      <c r="K39" s="89"/>
      <c r="L39" s="89"/>
      <c r="M39" s="89"/>
      <c r="N39" s="89"/>
      <c r="O39" s="89"/>
    </row>
    <row r="40" spans="1:15" ht="10.5" customHeight="1">
      <c r="A40" s="98" t="s">
        <v>4</v>
      </c>
      <c r="B40" s="99" t="str">
        <f>'HD-Res'!$B$12</f>
        <v>Kasper Torpe</v>
      </c>
      <c r="K40" s="89"/>
      <c r="L40" s="89"/>
      <c r="M40" s="89"/>
      <c r="N40" s="89"/>
      <c r="O40" s="89"/>
    </row>
    <row r="41" spans="1:15" ht="10.5" customHeight="1" thickBot="1">
      <c r="A41" s="100" t="str">
        <f>'HD-Res'!A12</f>
        <v>HD-08</v>
      </c>
      <c r="B41" s="101" t="str">
        <f>'HD-Res'!$D$12</f>
        <v>Anders C Nielsen</v>
      </c>
      <c r="C41" s="110" t="s">
        <v>138</v>
      </c>
      <c r="K41" s="89"/>
      <c r="L41" s="89"/>
      <c r="M41" s="89"/>
      <c r="N41" s="89"/>
      <c r="O41" s="89"/>
    </row>
    <row r="42" spans="11:15" ht="10.5" customHeight="1">
      <c r="K42" s="89"/>
      <c r="L42" s="89"/>
      <c r="M42" s="89"/>
      <c r="N42" s="89"/>
      <c r="O42" s="89"/>
    </row>
    <row r="43" spans="11:15" ht="10.5" customHeight="1">
      <c r="K43" s="89"/>
      <c r="L43" s="89"/>
      <c r="M43" s="89"/>
      <c r="N43" s="89"/>
      <c r="O43" s="89"/>
    </row>
    <row r="44" spans="11:15" ht="7.5" customHeight="1">
      <c r="K44" s="89"/>
      <c r="L44" s="89"/>
      <c r="M44" s="89"/>
      <c r="N44" s="89"/>
      <c r="O44" s="89"/>
    </row>
    <row r="45" spans="1:15" ht="17.25" customHeight="1">
      <c r="A45" s="111" t="s">
        <v>5</v>
      </c>
      <c r="B45" s="105"/>
      <c r="K45" s="89"/>
      <c r="L45" s="89"/>
      <c r="M45" s="89"/>
      <c r="N45" s="89"/>
      <c r="O45" s="89"/>
    </row>
    <row r="46" spans="2:15" ht="15" customHeight="1">
      <c r="B46" s="97" t="str">
        <f>IF('HD-Res'!$S$13=0,TOM,'HD-Res'!$E$13)</f>
        <v>6/11 11/5 9/11 11/3 11/5</v>
      </c>
      <c r="K46" s="89"/>
      <c r="L46" s="89"/>
      <c r="M46" s="89"/>
      <c r="N46" s="89"/>
      <c r="O46" s="89"/>
    </row>
    <row r="47" spans="1:15" ht="10.5" customHeight="1">
      <c r="A47" s="98" t="s">
        <v>4</v>
      </c>
      <c r="B47" s="99" t="str">
        <f>'HD-Res'!$B$13</f>
        <v>Amar Mahmoud</v>
      </c>
      <c r="K47" s="89"/>
      <c r="L47" s="89"/>
      <c r="M47" s="89"/>
      <c r="N47" s="89"/>
      <c r="O47" s="89"/>
    </row>
    <row r="48" spans="1:15" ht="10.5" customHeight="1" thickBot="1">
      <c r="A48" s="100" t="str">
        <f>'HD-Res'!$A$13</f>
        <v>HD-09</v>
      </c>
      <c r="B48" s="101" t="str">
        <f>'HD-Res'!$D$13</f>
        <v>Kenneth Petersen</v>
      </c>
      <c r="C48" s="102"/>
      <c r="F48" s="97" t="str">
        <f>IF('HD-Res'!$S$15=0,TOM,'HD-Res'!$E$15)</f>
        <v>11/9 11/9 3/11 12/10</v>
      </c>
      <c r="K48" s="89"/>
      <c r="L48" s="89"/>
      <c r="M48" s="89"/>
      <c r="N48" s="89"/>
      <c r="O48" s="89"/>
    </row>
    <row r="49" spans="3:15" ht="10.5" customHeight="1">
      <c r="C49" s="103"/>
      <c r="D49" s="104"/>
      <c r="E49" s="98" t="s">
        <v>4</v>
      </c>
      <c r="F49" s="99" t="str">
        <f>'HD-Res'!$B$15</f>
        <v>Amar Mahmoud</v>
      </c>
      <c r="K49" s="89"/>
      <c r="L49" s="89"/>
      <c r="M49" s="89"/>
      <c r="N49" s="89"/>
      <c r="O49" s="89"/>
    </row>
    <row r="50" spans="2:15" ht="10.5" customHeight="1" thickBot="1">
      <c r="B50" s="97" t="str">
        <f>IF('HD-Res'!$S$14=0,TOM,'HD-Res'!$E$14)</f>
        <v>7/11 12/10 11/8 1/11 6/11</v>
      </c>
      <c r="C50" s="103"/>
      <c r="E50" s="100" t="str">
        <f>'HD-Res'!$A$15</f>
        <v>HD-11</v>
      </c>
      <c r="F50" s="101" t="str">
        <f>'HD-Res'!$D$15</f>
        <v>Jens Løppenthien</v>
      </c>
      <c r="I50" s="179" t="s">
        <v>139</v>
      </c>
      <c r="K50" s="89"/>
      <c r="L50" s="89"/>
      <c r="M50" s="89"/>
      <c r="N50" s="89"/>
      <c r="O50" s="89"/>
    </row>
    <row r="51" spans="1:15" ht="10.5" customHeight="1">
      <c r="A51" s="98" t="s">
        <v>4</v>
      </c>
      <c r="B51" s="99" t="str">
        <f>'HD-Res'!$B$14</f>
        <v>Flemming Petersen</v>
      </c>
      <c r="C51" s="106"/>
      <c r="K51" s="89"/>
      <c r="L51" s="89"/>
      <c r="M51" s="89"/>
      <c r="N51" s="89"/>
      <c r="O51" s="89"/>
    </row>
    <row r="52" spans="1:15" ht="10.5" customHeight="1" thickBot="1">
      <c r="A52" s="100" t="str">
        <f>'HD-Res'!$A$14</f>
        <v>HD-10</v>
      </c>
      <c r="B52" s="101" t="str">
        <f>'HD-Res'!$D$14</f>
        <v>Jens Løppenthien</v>
      </c>
      <c r="K52" s="89"/>
      <c r="L52" s="89"/>
      <c r="M52" s="89"/>
      <c r="N52" s="89"/>
      <c r="O52" s="89"/>
    </row>
    <row r="53" spans="11:15" ht="10.5" customHeight="1">
      <c r="K53" s="89"/>
      <c r="L53" s="89"/>
      <c r="M53" s="89"/>
      <c r="N53" s="89"/>
      <c r="O53" s="89"/>
    </row>
    <row r="54" spans="2:15" ht="10.5" customHeight="1">
      <c r="B54" s="97" t="str">
        <f>IF('HD-Res'!$S$16=0,TOM,'HD-Res'!$E$16)</f>
        <v>0/11 0/11 0/11</v>
      </c>
      <c r="K54" s="89"/>
      <c r="L54" s="89"/>
      <c r="M54" s="89"/>
      <c r="N54" s="89"/>
      <c r="O54" s="89"/>
    </row>
    <row r="55" spans="1:15" ht="10.5" customHeight="1">
      <c r="A55" s="98" t="s">
        <v>4</v>
      </c>
      <c r="B55" s="99" t="str">
        <f>'HD-Res'!$B$16</f>
        <v>Kenneth Petersen</v>
      </c>
      <c r="K55" s="89"/>
      <c r="L55" s="89"/>
      <c r="M55" s="89"/>
      <c r="N55" s="89"/>
      <c r="O55" s="89"/>
    </row>
    <row r="56" spans="1:15" ht="10.5" customHeight="1" thickBot="1">
      <c r="A56" s="100" t="str">
        <f>'HD-Res'!$A$16</f>
        <v>HD-12</v>
      </c>
      <c r="B56" s="101" t="str">
        <f>'HD-Res'!$D$16</f>
        <v>Flemming Petersen</v>
      </c>
      <c r="C56" s="110" t="s">
        <v>6</v>
      </c>
      <c r="K56" s="89"/>
      <c r="L56" s="89"/>
      <c r="M56" s="89"/>
      <c r="N56" s="89"/>
      <c r="O56" s="89"/>
    </row>
    <row r="57" spans="11:15" ht="9">
      <c r="K57" s="89"/>
      <c r="L57" s="89"/>
      <c r="M57" s="89"/>
      <c r="N57" s="89"/>
      <c r="O57" s="89"/>
    </row>
    <row r="58" spans="11:15" ht="9">
      <c r="K58" s="89"/>
      <c r="L58" s="89"/>
      <c r="M58" s="89"/>
      <c r="N58" s="89"/>
      <c r="O58" s="89"/>
    </row>
    <row r="59" spans="11:15" ht="28.5" customHeight="1">
      <c r="K59" s="89"/>
      <c r="L59" s="89"/>
      <c r="M59" s="89"/>
      <c r="N59" s="89"/>
      <c r="O59" s="89"/>
    </row>
    <row r="60" spans="1:23" s="84" customFormat="1" ht="48.75" customHeight="1">
      <c r="A60" s="83"/>
      <c r="B60" s="83"/>
      <c r="C60" s="83"/>
      <c r="D60" s="83"/>
      <c r="E60" s="83"/>
      <c r="F60" s="83"/>
      <c r="G60" s="83"/>
      <c r="H60" s="83"/>
      <c r="I60" s="83"/>
      <c r="J60" s="83"/>
      <c r="V60" s="85"/>
      <c r="W60" s="85"/>
    </row>
    <row r="61" spans="1:10" s="88" customFormat="1" ht="35.25">
      <c r="A61" s="87"/>
      <c r="B61" s="87"/>
      <c r="C61" s="87"/>
      <c r="D61" s="87"/>
      <c r="E61" s="87"/>
      <c r="F61" s="87"/>
      <c r="G61" s="87"/>
      <c r="H61" s="87"/>
      <c r="I61" s="87"/>
      <c r="J61" s="87"/>
    </row>
    <row r="62" spans="11:15" ht="30.75" customHeight="1">
      <c r="K62" s="89"/>
      <c r="L62" s="89"/>
      <c r="M62" s="89"/>
      <c r="N62" s="89"/>
      <c r="O62" s="89"/>
    </row>
    <row r="63" spans="11:15" ht="21.75" customHeight="1">
      <c r="K63" s="89"/>
      <c r="L63" s="89"/>
      <c r="M63" s="89"/>
      <c r="N63" s="89"/>
      <c r="O63" s="89"/>
    </row>
    <row r="64" spans="11:15" ht="22.5" customHeight="1">
      <c r="K64" s="89"/>
      <c r="L64" s="89"/>
      <c r="M64" s="89"/>
      <c r="N64" s="89"/>
      <c r="O64" s="89"/>
    </row>
    <row r="65" spans="11:15" ht="10.5" customHeight="1">
      <c r="K65" s="89"/>
      <c r="L65" s="89"/>
      <c r="M65" s="89"/>
      <c r="N65" s="89"/>
      <c r="O65" s="89"/>
    </row>
    <row r="66" spans="11:15" ht="10.5" customHeight="1">
      <c r="K66" s="89"/>
      <c r="L66" s="89"/>
      <c r="M66" s="89"/>
      <c r="N66" s="89"/>
      <c r="O66" s="89"/>
    </row>
    <row r="67" spans="11:15" ht="10.5" customHeight="1">
      <c r="K67" s="89"/>
      <c r="L67" s="89"/>
      <c r="M67" s="89"/>
      <c r="N67" s="89"/>
      <c r="O67" s="89"/>
    </row>
    <row r="68" spans="11:15" ht="10.5" customHeight="1">
      <c r="K68" s="89"/>
      <c r="L68" s="89"/>
      <c r="M68" s="89"/>
      <c r="N68" s="89"/>
      <c r="O68" s="89"/>
    </row>
    <row r="69" spans="11:15" ht="10.5" customHeight="1">
      <c r="K69" s="89"/>
      <c r="L69" s="89"/>
      <c r="M69" s="89"/>
      <c r="N69" s="89"/>
      <c r="O69" s="89"/>
    </row>
    <row r="70" spans="11:15" ht="10.5" customHeight="1">
      <c r="K70" s="89"/>
      <c r="L70" s="89"/>
      <c r="M70" s="89"/>
      <c r="N70" s="89"/>
      <c r="O70" s="89"/>
    </row>
    <row r="71" spans="11:15" ht="10.5" customHeight="1">
      <c r="K71" s="89"/>
      <c r="L71" s="89"/>
      <c r="M71" s="89"/>
      <c r="N71" s="89"/>
      <c r="O71" s="89"/>
    </row>
    <row r="72" spans="11:15" ht="10.5" customHeight="1">
      <c r="K72" s="89"/>
      <c r="L72" s="89"/>
      <c r="M72" s="89"/>
      <c r="N72" s="89"/>
      <c r="O72" s="89"/>
    </row>
    <row r="73" spans="11:15" ht="9">
      <c r="K73" s="89"/>
      <c r="L73" s="89"/>
      <c r="M73" s="89"/>
      <c r="N73" s="89"/>
      <c r="O73" s="89"/>
    </row>
    <row r="74" spans="11:15" ht="9">
      <c r="K74" s="89"/>
      <c r="L74" s="89"/>
      <c r="M74" s="89"/>
      <c r="N74" s="89"/>
      <c r="O74" s="89"/>
    </row>
    <row r="75" spans="11:15" ht="9">
      <c r="K75" s="89"/>
      <c r="L75" s="89"/>
      <c r="M75" s="89"/>
      <c r="N75" s="89"/>
      <c r="O75" s="89"/>
    </row>
    <row r="76" spans="11:15" ht="9">
      <c r="K76" s="89"/>
      <c r="L76" s="89"/>
      <c r="M76" s="89"/>
      <c r="N76" s="89"/>
      <c r="O76" s="89"/>
    </row>
    <row r="77" spans="1:15" ht="15.75">
      <c r="A77" s="112"/>
      <c r="B77" s="112"/>
      <c r="K77" s="89"/>
      <c r="L77" s="89"/>
      <c r="M77" s="89"/>
      <c r="N77" s="89"/>
      <c r="O77" s="89"/>
    </row>
    <row r="78" spans="1:15" ht="15.75">
      <c r="A78" s="112"/>
      <c r="B78" s="112"/>
      <c r="K78" s="89"/>
      <c r="L78" s="89"/>
      <c r="M78" s="89"/>
      <c r="N78" s="89"/>
      <c r="O78" s="89"/>
    </row>
    <row r="79" spans="1:15" ht="15.75">
      <c r="A79" s="112"/>
      <c r="B79" s="112"/>
      <c r="K79" s="89"/>
      <c r="L79" s="89"/>
      <c r="M79" s="89"/>
      <c r="N79" s="89"/>
      <c r="O79" s="89"/>
    </row>
    <row r="80" spans="1:15" ht="15.75">
      <c r="A80" s="112"/>
      <c r="B80" s="112"/>
      <c r="K80" s="89"/>
      <c r="L80" s="89"/>
      <c r="M80" s="89"/>
      <c r="N80" s="89"/>
      <c r="O80" s="89"/>
    </row>
    <row r="81" spans="1:15" ht="15.75">
      <c r="A81" s="112"/>
      <c r="B81" s="112"/>
      <c r="K81" s="89"/>
      <c r="L81" s="89"/>
      <c r="M81" s="89"/>
      <c r="N81" s="89"/>
      <c r="O81" s="89"/>
    </row>
    <row r="82" spans="1:15" ht="15.75">
      <c r="A82" s="112"/>
      <c r="B82" s="112"/>
      <c r="K82" s="89"/>
      <c r="L82" s="89"/>
      <c r="M82" s="89"/>
      <c r="N82" s="89"/>
      <c r="O82" s="89"/>
    </row>
    <row r="83" spans="1:15" ht="15.75">
      <c r="A83" s="112"/>
      <c r="B83" s="112"/>
      <c r="K83" s="89"/>
      <c r="L83" s="89"/>
      <c r="M83" s="89"/>
      <c r="N83" s="89"/>
      <c r="O83" s="89"/>
    </row>
    <row r="84" spans="1:15" ht="15.75">
      <c r="A84" s="112"/>
      <c r="B84" s="112"/>
      <c r="K84" s="89"/>
      <c r="L84" s="89"/>
      <c r="M84" s="89"/>
      <c r="N84" s="89"/>
      <c r="O84" s="89"/>
    </row>
    <row r="85" spans="1:15" ht="15.75">
      <c r="A85" s="112"/>
      <c r="B85" s="112"/>
      <c r="K85" s="89"/>
      <c r="L85" s="89"/>
      <c r="M85" s="89"/>
      <c r="N85" s="89"/>
      <c r="O85" s="89"/>
    </row>
    <row r="86" spans="1:15" ht="15.75">
      <c r="A86" s="112"/>
      <c r="B86" s="112"/>
      <c r="K86" s="89"/>
      <c r="L86" s="89"/>
      <c r="M86" s="89"/>
      <c r="N86" s="89"/>
      <c r="O86" s="89"/>
    </row>
    <row r="87" spans="1:15" ht="15.75">
      <c r="A87" s="112"/>
      <c r="B87" s="112"/>
      <c r="K87" s="89"/>
      <c r="L87" s="89"/>
      <c r="M87" s="89"/>
      <c r="N87" s="89"/>
      <c r="O87" s="89"/>
    </row>
    <row r="88" spans="1:15" ht="15.75">
      <c r="A88" s="112"/>
      <c r="B88" s="112"/>
      <c r="K88" s="89"/>
      <c r="L88" s="89"/>
      <c r="M88" s="89"/>
      <c r="N88" s="89"/>
      <c r="O88" s="89"/>
    </row>
    <row r="89" spans="1:15" ht="15.75">
      <c r="A89" s="112"/>
      <c r="B89" s="112"/>
      <c r="K89" s="89"/>
      <c r="L89" s="89"/>
      <c r="M89" s="89"/>
      <c r="N89" s="89"/>
      <c r="O89" s="89"/>
    </row>
    <row r="90" spans="1:15" ht="15.75">
      <c r="A90" s="112"/>
      <c r="B90" s="112"/>
      <c r="K90" s="89"/>
      <c r="L90" s="89"/>
      <c r="M90" s="89"/>
      <c r="N90" s="89"/>
      <c r="O90" s="89"/>
    </row>
    <row r="91" spans="1:15" ht="15.75">
      <c r="A91" s="112"/>
      <c r="B91" s="112"/>
      <c r="K91" s="89"/>
      <c r="L91" s="89"/>
      <c r="M91" s="89"/>
      <c r="N91" s="89"/>
      <c r="O91" s="89"/>
    </row>
    <row r="92" spans="1:15" ht="15.75">
      <c r="A92" s="112"/>
      <c r="B92" s="112"/>
      <c r="K92" s="89"/>
      <c r="L92" s="89"/>
      <c r="M92" s="89"/>
      <c r="N92" s="89"/>
      <c r="O92" s="89"/>
    </row>
    <row r="93" spans="11:15" ht="9">
      <c r="K93" s="89"/>
      <c r="L93" s="89"/>
      <c r="M93" s="89"/>
      <c r="N93" s="89"/>
      <c r="O93" s="89"/>
    </row>
    <row r="94" spans="11:15" ht="9">
      <c r="K94" s="89"/>
      <c r="L94" s="89"/>
      <c r="M94" s="89"/>
      <c r="N94" s="89"/>
      <c r="O94" s="89"/>
    </row>
    <row r="95" spans="11:15" ht="9">
      <c r="K95" s="89"/>
      <c r="L95" s="89"/>
      <c r="M95" s="89"/>
      <c r="N95" s="89"/>
      <c r="O95" s="89"/>
    </row>
    <row r="96" spans="11:15" ht="9">
      <c r="K96" s="89"/>
      <c r="L96" s="89"/>
      <c r="M96" s="89"/>
      <c r="N96" s="89"/>
      <c r="O96" s="89"/>
    </row>
    <row r="97" spans="11:15" ht="9">
      <c r="K97" s="89"/>
      <c r="L97" s="89"/>
      <c r="M97" s="89"/>
      <c r="N97" s="89"/>
      <c r="O97" s="89"/>
    </row>
    <row r="98" spans="11:15" ht="9">
      <c r="K98" s="89"/>
      <c r="L98" s="89"/>
      <c r="N98" s="89"/>
      <c r="O98" s="89"/>
    </row>
    <row r="104" spans="1:10" s="114" customFormat="1" ht="18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</row>
    <row r="105" spans="1:10" s="114" customFormat="1" ht="18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</row>
    <row r="106" spans="1:10" s="114" customFormat="1" ht="18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</row>
    <row r="107" spans="1:10" s="114" customFormat="1" ht="18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</row>
    <row r="108" spans="1:10" s="114" customFormat="1" ht="18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</row>
    <row r="109" spans="1:10" s="114" customFormat="1" ht="18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</row>
    <row r="110" spans="1:10" s="114" customFormat="1" ht="18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</row>
    <row r="111" spans="1:10" s="114" customFormat="1" ht="18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</row>
    <row r="112" spans="1:10" s="114" customFormat="1" ht="18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</row>
    <row r="113" spans="1:10" s="114" customFormat="1" ht="18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</row>
    <row r="114" spans="1:10" s="114" customFormat="1" ht="18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</row>
    <row r="115" spans="1:10" s="114" customFormat="1" ht="18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</row>
    <row r="116" spans="1:10" s="114" customFormat="1" ht="18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</row>
  </sheetData>
  <sheetProtection/>
  <printOptions horizontalCentered="1"/>
  <pageMargins left="0.2362204724409449" right="0.2362204724409449" top="0.3937007874015748" bottom="0.8267716535433072" header="0.5118110236220472" footer="0.7874015748031497"/>
  <pageSetup fitToHeight="2" fitToWidth="2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Q32"/>
  <sheetViews>
    <sheetView showGridLines="0" zoomScalePageLayoutView="0" workbookViewId="0" topLeftCell="A1">
      <selection activeCell="E5" sqref="E5"/>
    </sheetView>
  </sheetViews>
  <sheetFormatPr defaultColWidth="8.88671875" defaultRowHeight="15"/>
  <cols>
    <col min="1" max="1" width="4.6640625" style="116" customWidth="1"/>
    <col min="2" max="2" width="21.77734375" style="116" customWidth="1"/>
    <col min="3" max="3" width="0.9921875" style="116" customWidth="1"/>
    <col min="4" max="4" width="21.77734375" style="116" customWidth="1"/>
    <col min="5" max="5" width="14.99609375" style="117" customWidth="1"/>
    <col min="6" max="6" width="19.4453125" style="116" customWidth="1"/>
    <col min="7" max="7" width="1.2265625" style="116" customWidth="1"/>
    <col min="8" max="8" width="21.77734375" style="116" customWidth="1"/>
    <col min="9" max="9" width="3.3359375" style="117" customWidth="1"/>
    <col min="10" max="11" width="1.2265625" style="117" customWidth="1"/>
    <col min="12" max="12" width="1.5625" style="117" customWidth="1"/>
    <col min="13" max="14" width="3.99609375" style="117" customWidth="1"/>
    <col min="15" max="16" width="1.2265625" style="117" customWidth="1"/>
    <col min="17" max="18" width="3.6640625" style="117" customWidth="1"/>
    <col min="19" max="19" width="4.21484375" style="117" customWidth="1"/>
    <col min="20" max="20" width="0.88671875" style="117" customWidth="1"/>
    <col min="21" max="22" width="1.2265625" style="117" customWidth="1"/>
    <col min="23" max="23" width="8.88671875" style="117" customWidth="1"/>
    <col min="24" max="26" width="1.2265625" style="117" customWidth="1"/>
    <col min="27" max="27" width="8.88671875" style="117" customWidth="1"/>
    <col min="28" max="28" width="0.88671875" style="117" customWidth="1"/>
    <col min="29" max="30" width="1.2265625" style="117" customWidth="1"/>
    <col min="31" max="31" width="8.88671875" style="117" customWidth="1"/>
    <col min="32" max="32" width="0.88671875" style="117" customWidth="1"/>
    <col min="33" max="34" width="1.2265625" style="117" customWidth="1"/>
    <col min="35" max="35" width="8.88671875" style="117" customWidth="1"/>
    <col min="36" max="37" width="0.88671875" style="117" customWidth="1"/>
    <col min="38" max="38" width="1.2265625" style="117" customWidth="1"/>
    <col min="39" max="39" width="8.88671875" style="117" customWidth="1"/>
    <col min="40" max="40" width="2.10546875" style="117" customWidth="1"/>
    <col min="41" max="41" width="8.88671875" style="117" customWidth="1"/>
    <col min="42" max="42" width="1.2265625" style="117" customWidth="1"/>
    <col min="43" max="16384" width="8.88671875" style="117" customWidth="1"/>
  </cols>
  <sheetData>
    <row r="1" spans="1:42" ht="28.5" customHeight="1">
      <c r="A1" s="136" t="s">
        <v>47</v>
      </c>
      <c r="B1" s="115"/>
      <c r="E1" s="116"/>
      <c r="T1" s="118"/>
      <c r="U1" s="118"/>
      <c r="V1" s="118"/>
      <c r="X1" s="118"/>
      <c r="Y1" s="118"/>
      <c r="Z1" s="118"/>
      <c r="AB1" s="118"/>
      <c r="AC1" s="118"/>
      <c r="AD1" s="118"/>
      <c r="AN1" s="119"/>
      <c r="AP1" s="120"/>
    </row>
    <row r="2" spans="1:42" ht="24" customHeight="1">
      <c r="A2" s="137" t="str">
        <f>Parametre!$B$1</f>
        <v>Ketshop Satellite i KSK</v>
      </c>
      <c r="E2" s="116"/>
      <c r="F2" s="121"/>
      <c r="T2" s="118"/>
      <c r="U2" s="118"/>
      <c r="V2" s="118"/>
      <c r="X2" s="118"/>
      <c r="Y2" s="118"/>
      <c r="Z2" s="118"/>
      <c r="AB2" s="118"/>
      <c r="AC2" s="118"/>
      <c r="AD2" s="118"/>
      <c r="AN2" s="119"/>
      <c r="AP2" s="120"/>
    </row>
    <row r="3" spans="1:42" ht="21" customHeight="1">
      <c r="A3" s="122"/>
      <c r="B3" s="123"/>
      <c r="E3" s="124" t="s">
        <v>7</v>
      </c>
      <c r="F3" s="125" t="s">
        <v>8</v>
      </c>
      <c r="H3" s="126" t="s">
        <v>9</v>
      </c>
      <c r="O3" s="127" t="s">
        <v>10</v>
      </c>
      <c r="P3" s="128"/>
      <c r="Q3" s="128"/>
      <c r="R3" s="128"/>
      <c r="S3" s="127" t="s">
        <v>11</v>
      </c>
      <c r="T3" s="118"/>
      <c r="U3" s="118"/>
      <c r="V3" s="118"/>
      <c r="X3" s="118"/>
      <c r="Y3" s="118"/>
      <c r="Z3" s="118"/>
      <c r="AB3" s="118"/>
      <c r="AC3" s="118"/>
      <c r="AD3" s="118"/>
      <c r="AN3" s="119"/>
      <c r="AP3" s="120"/>
    </row>
    <row r="4" spans="1:43" ht="11.25">
      <c r="A4" s="122"/>
      <c r="B4" s="129"/>
      <c r="C4" s="129"/>
      <c r="D4" s="129"/>
      <c r="E4" s="130"/>
      <c r="F4" s="129"/>
      <c r="G4" s="129"/>
      <c r="H4" s="129"/>
      <c r="I4" s="120" t="s">
        <v>12</v>
      </c>
      <c r="J4" s="131" t="s">
        <v>13</v>
      </c>
      <c r="K4" s="131" t="s">
        <v>13</v>
      </c>
      <c r="L4" s="131" t="s">
        <v>13</v>
      </c>
      <c r="M4" s="131" t="s">
        <v>13</v>
      </c>
      <c r="N4" s="131" t="s">
        <v>13</v>
      </c>
      <c r="O4" s="119">
        <v>1</v>
      </c>
      <c r="P4" s="119">
        <v>2</v>
      </c>
      <c r="Q4" s="119">
        <v>3</v>
      </c>
      <c r="R4" s="119">
        <v>4</v>
      </c>
      <c r="T4" s="132" t="s">
        <v>14</v>
      </c>
      <c r="U4" s="132"/>
      <c r="V4" s="132"/>
      <c r="W4" s="120"/>
      <c r="X4" s="132" t="s">
        <v>15</v>
      </c>
      <c r="Y4" s="132"/>
      <c r="Z4" s="132"/>
      <c r="AA4" s="120"/>
      <c r="AB4" s="132" t="s">
        <v>16</v>
      </c>
      <c r="AC4" s="132"/>
      <c r="AD4" s="132"/>
      <c r="AE4" s="120"/>
      <c r="AF4" s="132" t="s">
        <v>17</v>
      </c>
      <c r="AG4" s="132"/>
      <c r="AH4" s="132"/>
      <c r="AI4" s="120"/>
      <c r="AJ4" s="132" t="s">
        <v>18</v>
      </c>
      <c r="AK4" s="132"/>
      <c r="AL4" s="132"/>
      <c r="AM4" s="120"/>
      <c r="AN4" s="119" t="s">
        <v>19</v>
      </c>
      <c r="AO4" s="120"/>
      <c r="AP4" s="120"/>
      <c r="AQ4" s="120"/>
    </row>
    <row r="5" spans="1:42" ht="11.25">
      <c r="A5" s="133" t="s">
        <v>48</v>
      </c>
      <c r="B5" s="130" t="str">
        <f>'HD-Ræk'!M5</f>
        <v>Adam L. Knudsen</v>
      </c>
      <c r="C5" s="130" t="s">
        <v>20</v>
      </c>
      <c r="D5" s="130" t="str">
        <f>'HD-Ræk'!M6</f>
        <v>Amar Mahmoud</v>
      </c>
      <c r="E5" s="206" t="s">
        <v>308</v>
      </c>
      <c r="F5" s="130" t="str">
        <f aca="true" t="shared" si="0" ref="F5:F16">IF(S5&lt;2,TOM,IF($AP5=1,B5,D5))</f>
        <v>Adam L. Knudsen</v>
      </c>
      <c r="G5" s="129"/>
      <c r="H5" s="130" t="str">
        <f aca="true" t="shared" si="1" ref="H5:H16">IF(S5&lt;2,TOM,IF($AP5=1,D5,B5))</f>
        <v>Amar Mahmoud</v>
      </c>
      <c r="I5" s="119">
        <f>LEN(E5)</f>
        <v>15</v>
      </c>
      <c r="J5" s="119">
        <f>FIND("/",$E5)</f>
        <v>3</v>
      </c>
      <c r="K5" s="119">
        <f>FIND("/",$E5,($J5+1))</f>
        <v>8</v>
      </c>
      <c r="L5" s="119">
        <f>FIND("/",$E5,($K5+1))</f>
        <v>13</v>
      </c>
      <c r="M5" s="119" t="e">
        <f>FIND("/",$E5,($L5+1))</f>
        <v>#VALUE!</v>
      </c>
      <c r="N5" s="119" t="e">
        <f>FIND("/",$E5,($M5+1))</f>
        <v>#VALUE!</v>
      </c>
      <c r="O5" s="119">
        <f>FIND(" ",$E5)</f>
        <v>5</v>
      </c>
      <c r="P5" s="119">
        <f aca="true" t="shared" si="2" ref="P5:R7">FIND(" ",$E5,O5+1)</f>
        <v>10</v>
      </c>
      <c r="Q5" s="119" t="e">
        <f t="shared" si="2"/>
        <v>#VALUE!</v>
      </c>
      <c r="R5" s="119" t="e">
        <f t="shared" si="2"/>
        <v>#VALUE!</v>
      </c>
      <c r="S5" s="119">
        <f>COUNT(J5:N5)</f>
        <v>3</v>
      </c>
      <c r="T5" s="119" t="str">
        <f>MID($E5,1,J5-1)</f>
        <v>11</v>
      </c>
      <c r="U5" s="119" t="str">
        <f>MID($E5,J5+1,2)</f>
        <v>7 </v>
      </c>
      <c r="V5" s="119">
        <f>IF(VALUE(T5)=VALUE(U5),-99,IF(VALUE(T5)&gt;VALUE(U5),1,5))</f>
        <v>1</v>
      </c>
      <c r="W5" s="120"/>
      <c r="X5" s="119" t="str">
        <f>MID($E5,O5+1,K5-O5-1)</f>
        <v>11</v>
      </c>
      <c r="Y5" s="119" t="str">
        <f>MID($E5,K5+1,2)</f>
        <v>6 </v>
      </c>
      <c r="Z5" s="119">
        <f>IF(VALUE(X5)&gt;VALUE(Y5),1,5)</f>
        <v>1</v>
      </c>
      <c r="AA5" s="120"/>
      <c r="AB5" s="119" t="str">
        <f>MID($E5,P5+1,L5-P5-1)</f>
        <v>12</v>
      </c>
      <c r="AC5" s="119" t="str">
        <f>MID($E5,L5+1,2)</f>
        <v>10</v>
      </c>
      <c r="AD5" s="119">
        <f>IF(VALUE(AB5)&gt;VALUE(AC5),1,5)</f>
        <v>1</v>
      </c>
      <c r="AF5" s="119">
        <f>IF(S5=3,"",MID($E5,Q5+1,M5-Q5-1))</f>
      </c>
      <c r="AG5" s="119">
        <f>IF(S5=3,"",MID($E5,M5+1,2))</f>
      </c>
      <c r="AH5" s="119">
        <f>IF(AF5="","",IF(VALUE(AF5)&gt;VALUE(AG5),1,5))</f>
      </c>
      <c r="AJ5" s="119">
        <f>IF(S5&lt;5,"",MID($E5,R5+1,N5-R5-1))</f>
      </c>
      <c r="AK5" s="119">
        <f>IF(S5&lt;5,"",MID($E5,N5+1,2))</f>
      </c>
      <c r="AL5" s="119">
        <f>IF(AJ5="","",IF(VALUE(AJ5)&gt;VALUE(AK5),1,5))</f>
      </c>
      <c r="AN5" s="119">
        <f>SUM(V5,Z5,AD5,AH5,AL5)</f>
        <v>3</v>
      </c>
      <c r="AP5" s="120">
        <f>IF(AN5&lt;1,0,IF(AN5&lt;14,1,2))</f>
        <v>1</v>
      </c>
    </row>
    <row r="6" spans="1:42" ht="11.25">
      <c r="A6" s="133" t="s">
        <v>49</v>
      </c>
      <c r="B6" s="130" t="str">
        <f>'HD-Ræk'!M7</f>
        <v>Kenneth Petersen</v>
      </c>
      <c r="C6" s="130" t="s">
        <v>20</v>
      </c>
      <c r="D6" s="130" t="str">
        <f>'HD-Ræk'!M8</f>
        <v>Kasper Torpe</v>
      </c>
      <c r="E6" s="206" t="s">
        <v>306</v>
      </c>
      <c r="F6" s="130" t="str">
        <f t="shared" si="0"/>
        <v>Kasper Torpe</v>
      </c>
      <c r="G6" s="129"/>
      <c r="H6" s="130" t="str">
        <f t="shared" si="1"/>
        <v>Kenneth Petersen</v>
      </c>
      <c r="I6" s="119">
        <f>LEN(E6)</f>
        <v>14</v>
      </c>
      <c r="J6" s="119">
        <f>FIND("/",$E6)</f>
        <v>2</v>
      </c>
      <c r="K6" s="119">
        <f>FIND("/",$E6,($J6+1))</f>
        <v>7</v>
      </c>
      <c r="L6" s="119">
        <f>FIND("/",$E6,($K6+1))</f>
        <v>12</v>
      </c>
      <c r="M6" s="119" t="e">
        <f>FIND("/",$E6,($L6+1))</f>
        <v>#VALUE!</v>
      </c>
      <c r="N6" s="119" t="e">
        <f>FIND("/",$E6,($M6+1))</f>
        <v>#VALUE!</v>
      </c>
      <c r="O6" s="119">
        <f>FIND(" ",$E6)</f>
        <v>5</v>
      </c>
      <c r="P6" s="119">
        <f t="shared" si="2"/>
        <v>10</v>
      </c>
      <c r="Q6" s="119" t="e">
        <f t="shared" si="2"/>
        <v>#VALUE!</v>
      </c>
      <c r="R6" s="119" t="e">
        <f t="shared" si="2"/>
        <v>#VALUE!</v>
      </c>
      <c r="S6" s="119">
        <f>COUNT(J6:N6)</f>
        <v>3</v>
      </c>
      <c r="T6" s="119" t="str">
        <f>MID($E6,1,J6-1)</f>
        <v>9</v>
      </c>
      <c r="U6" s="119" t="str">
        <f>MID($E6,J6+1,2)</f>
        <v>11</v>
      </c>
      <c r="V6" s="119">
        <f>IF(VALUE(T6)=VALUE(U6),-99,IF(VALUE(T6)&gt;VALUE(U6),1,5))</f>
        <v>5</v>
      </c>
      <c r="W6" s="120"/>
      <c r="X6" s="119" t="str">
        <f>MID($E6,O6+1,K6-O6-1)</f>
        <v>5</v>
      </c>
      <c r="Y6" s="119" t="str">
        <f>MID($E6,K6+1,2)</f>
        <v>11</v>
      </c>
      <c r="Z6" s="119">
        <f>IF(VALUE(X6)&gt;VALUE(Y6),1,5)</f>
        <v>5</v>
      </c>
      <c r="AA6" s="120"/>
      <c r="AB6" s="119" t="str">
        <f>MID($E6,P6+1,L6-P6-1)</f>
        <v>7</v>
      </c>
      <c r="AC6" s="119" t="str">
        <f>MID($E6,L6+1,2)</f>
        <v>11</v>
      </c>
      <c r="AD6" s="119">
        <f>IF(VALUE(AB6)&gt;VALUE(AC6),1,5)</f>
        <v>5</v>
      </c>
      <c r="AF6" s="119">
        <f>IF(S6=3,"",MID($E6,Q6+1,M6-Q6-1))</f>
      </c>
      <c r="AG6" s="119">
        <f>IF(S6=3,"",MID($E6,M6+1,2))</f>
      </c>
      <c r="AH6" s="119">
        <f>IF(AF6="","",IF(VALUE(AF6)&gt;VALUE(AG6),1,5))</f>
      </c>
      <c r="AJ6" s="119">
        <f>IF(S6&lt;5,"",MID($E6,R6+1,N6-R6-1))</f>
      </c>
      <c r="AK6" s="119">
        <f>IF(S6&lt;5,"",MID($E6,N6+1,2))</f>
      </c>
      <c r="AL6" s="119">
        <f>IF(AJ6="","",IF(VALUE(AJ6)&gt;VALUE(AK6),1,5))</f>
      </c>
      <c r="AN6" s="119">
        <f>SUM(V6,Z6,AD6,AH6,AL6)</f>
        <v>15</v>
      </c>
      <c r="AP6" s="120">
        <f>IF(AN6&lt;1,0,IF(AN6&lt;14,1,2))</f>
        <v>2</v>
      </c>
    </row>
    <row r="7" spans="1:42" ht="11.25">
      <c r="A7" s="133" t="s">
        <v>50</v>
      </c>
      <c r="B7" s="130" t="str">
        <f>'HD-Ræk'!M9</f>
        <v>Flemming Petersen</v>
      </c>
      <c r="C7" s="130" t="s">
        <v>20</v>
      </c>
      <c r="D7" s="130" t="str">
        <f>'HD-Ræk'!M10</f>
        <v>Rasmus V. Carlsen</v>
      </c>
      <c r="E7" s="206" t="s">
        <v>309</v>
      </c>
      <c r="F7" s="130" t="str">
        <f t="shared" si="0"/>
        <v>Rasmus V. Carlsen</v>
      </c>
      <c r="G7" s="129"/>
      <c r="H7" s="130" t="str">
        <f t="shared" si="1"/>
        <v>Flemming Petersen</v>
      </c>
      <c r="I7" s="119">
        <f>LEN(E7)</f>
        <v>20</v>
      </c>
      <c r="J7" s="119">
        <f>FIND("/",$E7)</f>
        <v>3</v>
      </c>
      <c r="K7" s="119">
        <f>FIND("/",$E7,($J7+1))</f>
        <v>7</v>
      </c>
      <c r="L7" s="119">
        <f>FIND("/",$E7,($K7+1))</f>
        <v>13</v>
      </c>
      <c r="M7" s="119">
        <f>FIND("/",$E7,($L7+1))</f>
        <v>18</v>
      </c>
      <c r="N7" s="119" t="e">
        <f>FIND("/",$E7,($M7+1))</f>
        <v>#VALUE!</v>
      </c>
      <c r="O7" s="119">
        <f>FIND(" ",$E7)</f>
        <v>5</v>
      </c>
      <c r="P7" s="119">
        <f t="shared" si="2"/>
        <v>10</v>
      </c>
      <c r="Q7" s="119">
        <f t="shared" si="2"/>
        <v>16</v>
      </c>
      <c r="R7" s="119" t="e">
        <f t="shared" si="2"/>
        <v>#VALUE!</v>
      </c>
      <c r="S7" s="119">
        <f>COUNT(J7:N7)</f>
        <v>4</v>
      </c>
      <c r="T7" s="119" t="str">
        <f>MID($E7,1,J7-1)</f>
        <v>11</v>
      </c>
      <c r="U7" s="119" t="str">
        <f>MID($E7,J7+1,2)</f>
        <v>9 </v>
      </c>
      <c r="V7" s="119">
        <f>IF(VALUE(T7)=VALUE(U7),-99,IF(VALUE(T7)&gt;VALUE(U7),1,5))</f>
        <v>1</v>
      </c>
      <c r="W7" s="120"/>
      <c r="X7" s="119" t="str">
        <f>MID($E7,O7+1,K7-O7-1)</f>
        <v>5</v>
      </c>
      <c r="Y7" s="119" t="str">
        <f>MID($E7,K7+1,2)</f>
        <v>11</v>
      </c>
      <c r="Z7" s="119">
        <f>IF(VALUE(X7)&gt;VALUE(Y7),1,5)</f>
        <v>5</v>
      </c>
      <c r="AA7" s="120"/>
      <c r="AB7" s="119" t="str">
        <f>MID($E7,P7+1,L7-P7-1)</f>
        <v>10</v>
      </c>
      <c r="AC7" s="119" t="str">
        <f>MID($E7,L7+1,2)</f>
        <v>12</v>
      </c>
      <c r="AD7" s="119">
        <f>IF(VALUE(AB7)&gt;VALUE(AC7),1,5)</f>
        <v>5</v>
      </c>
      <c r="AF7" s="119" t="str">
        <f>IF(S7=3,"",MID($E7,Q7+1,M7-Q7-1))</f>
        <v>5</v>
      </c>
      <c r="AG7" s="119" t="str">
        <f>IF(S7=3,"",MID($E7,M7+1,2))</f>
        <v>11</v>
      </c>
      <c r="AH7" s="119">
        <f>IF(AF7="","",IF(VALUE(AF7)&gt;VALUE(AG7),1,5))</f>
        <v>5</v>
      </c>
      <c r="AJ7" s="119">
        <f>IF(S7&lt;5,"",MID($E7,R7+1,N7-R7-1))</f>
      </c>
      <c r="AK7" s="119">
        <f>IF(S7&lt;5,"",MID($E7,N7+1,2))</f>
      </c>
      <c r="AL7" s="119">
        <f>IF(AJ7="","",IF(VALUE(AJ7)&gt;VALUE(AK7),1,5))</f>
      </c>
      <c r="AN7" s="119">
        <f>SUM(V7,Z7,AD7,AH7,AL7)</f>
        <v>16</v>
      </c>
      <c r="AP7" s="120">
        <f>IF(AN7&lt;1,0,IF(AN7&lt;14,1,2))</f>
        <v>2</v>
      </c>
    </row>
    <row r="8" spans="1:42" ht="11.25">
      <c r="A8" s="133" t="s">
        <v>51</v>
      </c>
      <c r="B8" s="130" t="str">
        <f>'HD-Ræk'!M11</f>
        <v>Jens Løppenthien</v>
      </c>
      <c r="C8" s="130" t="s">
        <v>20</v>
      </c>
      <c r="D8" s="130" t="str">
        <f>'HD-Ræk'!M12</f>
        <v>Anders C Nielsen</v>
      </c>
      <c r="E8" s="206" t="s">
        <v>311</v>
      </c>
      <c r="F8" s="130" t="str">
        <f t="shared" si="0"/>
        <v>Anders C Nielsen</v>
      </c>
      <c r="G8" s="129"/>
      <c r="H8" s="130" t="str">
        <f t="shared" si="1"/>
        <v>Jens Løppenthien</v>
      </c>
      <c r="I8" s="119">
        <f aca="true" t="shared" si="3" ref="I8:I16">LEN(E8)</f>
        <v>24</v>
      </c>
      <c r="J8" s="119">
        <f aca="true" t="shared" si="4" ref="J8:J16">FIND("/",$E8)</f>
        <v>3</v>
      </c>
      <c r="K8" s="119">
        <f aca="true" t="shared" si="5" ref="K8:K16">FIND("/",$E8,($J8+1))</f>
        <v>7</v>
      </c>
      <c r="L8" s="119">
        <f aca="true" t="shared" si="6" ref="L8:L16">FIND("/",$E8,($K8+1))</f>
        <v>12</v>
      </c>
      <c r="M8" s="119">
        <f aca="true" t="shared" si="7" ref="M8:M16">FIND("/",$E8,($L8+1))</f>
        <v>18</v>
      </c>
      <c r="N8" s="119">
        <f aca="true" t="shared" si="8" ref="N8:N16">FIND("/",$E8,($M8+1))</f>
        <v>22</v>
      </c>
      <c r="O8" s="119">
        <f aca="true" t="shared" si="9" ref="O8:O16">FIND(" ",$E8)</f>
        <v>5</v>
      </c>
      <c r="P8" s="119">
        <f aca="true" t="shared" si="10" ref="P8:R16">FIND(" ",$E8,O8+1)</f>
        <v>10</v>
      </c>
      <c r="Q8" s="119">
        <f t="shared" si="10"/>
        <v>15</v>
      </c>
      <c r="R8" s="119">
        <f t="shared" si="10"/>
        <v>20</v>
      </c>
      <c r="S8" s="119">
        <f aca="true" t="shared" si="11" ref="S8:S16">COUNT(J8:N8)</f>
        <v>5</v>
      </c>
      <c r="T8" s="119" t="str">
        <f aca="true" t="shared" si="12" ref="T8:T16">MID($E8,1,J8-1)</f>
        <v>11</v>
      </c>
      <c r="U8" s="119" t="str">
        <f aca="true" t="shared" si="13" ref="U8:U16">MID($E8,J8+1,2)</f>
        <v>8 </v>
      </c>
      <c r="V8" s="119">
        <f aca="true" t="shared" si="14" ref="V8:V16">IF(VALUE(T8)=VALUE(U8),-99,IF(VALUE(T8)&gt;VALUE(U8),1,5))</f>
        <v>1</v>
      </c>
      <c r="W8" s="120"/>
      <c r="X8" s="119" t="str">
        <f aca="true" t="shared" si="15" ref="X8:X16">MID($E8,O8+1,K8-O8-1)</f>
        <v>6</v>
      </c>
      <c r="Y8" s="119" t="str">
        <f aca="true" t="shared" si="16" ref="Y8:Y16">MID($E8,K8+1,2)</f>
        <v>11</v>
      </c>
      <c r="Z8" s="119">
        <f aca="true" t="shared" si="17" ref="Z8:Z16">IF(VALUE(X8)&gt;VALUE(Y8),1,5)</f>
        <v>5</v>
      </c>
      <c r="AA8" s="120"/>
      <c r="AB8" s="119" t="str">
        <f aca="true" t="shared" si="18" ref="AB8:AB16">MID($E8,P8+1,L8-P8-1)</f>
        <v>3</v>
      </c>
      <c r="AC8" s="119" t="str">
        <f aca="true" t="shared" si="19" ref="AC8:AC16">MID($E8,L8+1,2)</f>
        <v>11</v>
      </c>
      <c r="AD8" s="119">
        <f aca="true" t="shared" si="20" ref="AD8:AD16">IF(VALUE(AB8)&gt;VALUE(AC8),1,5)</f>
        <v>5</v>
      </c>
      <c r="AF8" s="119" t="str">
        <f aca="true" t="shared" si="21" ref="AF8:AF16">IF(S8=3,"",MID($E8,Q8+1,M8-Q8-1))</f>
        <v>11</v>
      </c>
      <c r="AG8" s="119" t="str">
        <f aca="true" t="shared" si="22" ref="AG8:AG16">IF(S8=3,"",MID($E8,M8+1,2))</f>
        <v>6 </v>
      </c>
      <c r="AH8" s="119">
        <f aca="true" t="shared" si="23" ref="AH8:AH16">IF(AF8="","",IF(VALUE(AF8)&gt;VALUE(AG8),1,5))</f>
        <v>1</v>
      </c>
      <c r="AJ8" s="119" t="str">
        <f aca="true" t="shared" si="24" ref="AJ8:AJ16">IF(S8&lt;5,"",MID($E8,R8+1,N8-R8-1))</f>
        <v>4</v>
      </c>
      <c r="AK8" s="119" t="str">
        <f aca="true" t="shared" si="25" ref="AK8:AK16">IF(S8&lt;5,"",MID($E8,N8+1,2))</f>
        <v>11</v>
      </c>
      <c r="AL8" s="119">
        <f aca="true" t="shared" si="26" ref="AL8:AL16">IF(AJ8="","",IF(VALUE(AJ8)&gt;VALUE(AK8),1,5))</f>
        <v>5</v>
      </c>
      <c r="AN8" s="119">
        <f aca="true" t="shared" si="27" ref="AN8:AN16">SUM(V8,Z8,AD8,AH8,AL8)</f>
        <v>17</v>
      </c>
      <c r="AP8" s="120">
        <f aca="true" t="shared" si="28" ref="AP8:AP16">IF(AN8&lt;1,0,IF(AN8&lt;14,1,2))</f>
        <v>2</v>
      </c>
    </row>
    <row r="9" spans="1:42" ht="11.25">
      <c r="A9" s="133" t="s">
        <v>52</v>
      </c>
      <c r="B9" s="130" t="str">
        <f>REPT(F5,1)</f>
        <v>Adam L. Knudsen</v>
      </c>
      <c r="C9" s="130" t="s">
        <v>20</v>
      </c>
      <c r="D9" s="130" t="str">
        <f>REPT(F6,1)</f>
        <v>Kasper Torpe</v>
      </c>
      <c r="E9" s="82" t="s">
        <v>323</v>
      </c>
      <c r="F9" s="130" t="str">
        <f t="shared" si="0"/>
        <v>Adam L. Knudsen</v>
      </c>
      <c r="G9" s="129"/>
      <c r="H9" s="130" t="str">
        <f t="shared" si="1"/>
        <v>Kasper Torpe</v>
      </c>
      <c r="I9" s="119">
        <f t="shared" si="3"/>
        <v>14</v>
      </c>
      <c r="J9" s="119">
        <f t="shared" si="4"/>
        <v>3</v>
      </c>
      <c r="K9" s="119">
        <f t="shared" si="5"/>
        <v>8</v>
      </c>
      <c r="L9" s="119">
        <f t="shared" si="6"/>
        <v>13</v>
      </c>
      <c r="M9" s="119" t="e">
        <f t="shared" si="7"/>
        <v>#VALUE!</v>
      </c>
      <c r="N9" s="119" t="e">
        <f t="shared" si="8"/>
        <v>#VALUE!</v>
      </c>
      <c r="O9" s="119">
        <f t="shared" si="9"/>
        <v>5</v>
      </c>
      <c r="P9" s="119">
        <f t="shared" si="10"/>
        <v>10</v>
      </c>
      <c r="Q9" s="119" t="e">
        <f t="shared" si="10"/>
        <v>#VALUE!</v>
      </c>
      <c r="R9" s="119" t="e">
        <f t="shared" si="10"/>
        <v>#VALUE!</v>
      </c>
      <c r="S9" s="119">
        <f t="shared" si="11"/>
        <v>3</v>
      </c>
      <c r="T9" s="119" t="str">
        <f t="shared" si="12"/>
        <v>11</v>
      </c>
      <c r="U9" s="119" t="str">
        <f t="shared" si="13"/>
        <v>6 </v>
      </c>
      <c r="V9" s="119">
        <f t="shared" si="14"/>
        <v>1</v>
      </c>
      <c r="W9" s="120"/>
      <c r="X9" s="119" t="str">
        <f t="shared" si="15"/>
        <v>11</v>
      </c>
      <c r="Y9" s="119" t="str">
        <f t="shared" si="16"/>
        <v>6 </v>
      </c>
      <c r="Z9" s="119">
        <f t="shared" si="17"/>
        <v>1</v>
      </c>
      <c r="AA9" s="120"/>
      <c r="AB9" s="119" t="str">
        <f t="shared" si="18"/>
        <v>11</v>
      </c>
      <c r="AC9" s="119" t="str">
        <f t="shared" si="19"/>
        <v>5</v>
      </c>
      <c r="AD9" s="119">
        <f t="shared" si="20"/>
        <v>1</v>
      </c>
      <c r="AF9" s="119">
        <f t="shared" si="21"/>
      </c>
      <c r="AG9" s="119">
        <f t="shared" si="22"/>
      </c>
      <c r="AH9" s="119">
        <f t="shared" si="23"/>
      </c>
      <c r="AJ9" s="119">
        <f t="shared" si="24"/>
      </c>
      <c r="AK9" s="119">
        <f t="shared" si="25"/>
      </c>
      <c r="AL9" s="119">
        <f t="shared" si="26"/>
      </c>
      <c r="AN9" s="119">
        <f t="shared" si="27"/>
        <v>3</v>
      </c>
      <c r="AP9" s="120">
        <f t="shared" si="28"/>
        <v>1</v>
      </c>
    </row>
    <row r="10" spans="1:42" ht="11.25">
      <c r="A10" s="133" t="s">
        <v>53</v>
      </c>
      <c r="B10" s="130" t="str">
        <f>REPT(F7,1)</f>
        <v>Rasmus V. Carlsen</v>
      </c>
      <c r="C10" s="130" t="s">
        <v>20</v>
      </c>
      <c r="D10" s="130" t="str">
        <f>REPT(F8,1)</f>
        <v>Anders C Nielsen</v>
      </c>
      <c r="E10" s="82" t="s">
        <v>325</v>
      </c>
      <c r="F10" s="130" t="str">
        <f t="shared" si="0"/>
        <v>Rasmus V. Carlsen</v>
      </c>
      <c r="G10" s="129"/>
      <c r="H10" s="130" t="str">
        <f t="shared" si="1"/>
        <v>Anders C Nielsen</v>
      </c>
      <c r="I10" s="119">
        <f t="shared" si="3"/>
        <v>15</v>
      </c>
      <c r="J10" s="119">
        <f t="shared" si="4"/>
        <v>3</v>
      </c>
      <c r="K10" s="119">
        <f t="shared" si="5"/>
        <v>9</v>
      </c>
      <c r="L10" s="119">
        <f t="shared" si="6"/>
        <v>14</v>
      </c>
      <c r="M10" s="119" t="e">
        <f t="shared" si="7"/>
        <v>#VALUE!</v>
      </c>
      <c r="N10" s="119" t="e">
        <f t="shared" si="8"/>
        <v>#VALUE!</v>
      </c>
      <c r="O10" s="119">
        <f t="shared" si="9"/>
        <v>6</v>
      </c>
      <c r="P10" s="119">
        <f t="shared" si="10"/>
        <v>11</v>
      </c>
      <c r="Q10" s="119" t="e">
        <f t="shared" si="10"/>
        <v>#VALUE!</v>
      </c>
      <c r="R10" s="119" t="e">
        <f t="shared" si="10"/>
        <v>#VALUE!</v>
      </c>
      <c r="S10" s="119">
        <f t="shared" si="11"/>
        <v>3</v>
      </c>
      <c r="T10" s="119" t="str">
        <f t="shared" si="12"/>
        <v>12</v>
      </c>
      <c r="U10" s="119" t="str">
        <f t="shared" si="13"/>
        <v>10</v>
      </c>
      <c r="V10" s="119">
        <f t="shared" si="14"/>
        <v>1</v>
      </c>
      <c r="W10" s="120"/>
      <c r="X10" s="119" t="str">
        <f t="shared" si="15"/>
        <v>11</v>
      </c>
      <c r="Y10" s="119" t="str">
        <f t="shared" si="16"/>
        <v>7 </v>
      </c>
      <c r="Z10" s="119">
        <f t="shared" si="17"/>
        <v>1</v>
      </c>
      <c r="AA10" s="120"/>
      <c r="AB10" s="119" t="str">
        <f t="shared" si="18"/>
        <v>11</v>
      </c>
      <c r="AC10" s="119" t="str">
        <f t="shared" si="19"/>
        <v>4</v>
      </c>
      <c r="AD10" s="119">
        <f t="shared" si="20"/>
        <v>1</v>
      </c>
      <c r="AF10" s="119">
        <f t="shared" si="21"/>
      </c>
      <c r="AG10" s="119">
        <f t="shared" si="22"/>
      </c>
      <c r="AH10" s="119">
        <f t="shared" si="23"/>
      </c>
      <c r="AJ10" s="119">
        <f t="shared" si="24"/>
      </c>
      <c r="AK10" s="119">
        <f t="shared" si="25"/>
      </c>
      <c r="AL10" s="119">
        <f t="shared" si="26"/>
      </c>
      <c r="AN10" s="119">
        <f t="shared" si="27"/>
        <v>3</v>
      </c>
      <c r="AP10" s="120">
        <f t="shared" si="28"/>
        <v>1</v>
      </c>
    </row>
    <row r="11" spans="1:42" ht="11.25">
      <c r="A11" s="133" t="s">
        <v>54</v>
      </c>
      <c r="B11" s="130" t="str">
        <f>REPT(F9,1)</f>
        <v>Adam L. Knudsen</v>
      </c>
      <c r="C11" s="130" t="s">
        <v>20</v>
      </c>
      <c r="D11" s="130" t="str">
        <f>REPT(F10,1)</f>
        <v>Rasmus V. Carlsen</v>
      </c>
      <c r="E11" s="82" t="s">
        <v>363</v>
      </c>
      <c r="F11" s="130" t="str">
        <f t="shared" si="0"/>
        <v>Rasmus V. Carlsen</v>
      </c>
      <c r="G11" s="129"/>
      <c r="H11" s="130" t="str">
        <f t="shared" si="1"/>
        <v>Adam L. Knudsen</v>
      </c>
      <c r="I11" s="119">
        <f t="shared" si="3"/>
        <v>24</v>
      </c>
      <c r="J11" s="119">
        <f t="shared" si="4"/>
        <v>2</v>
      </c>
      <c r="K11" s="119">
        <f t="shared" si="5"/>
        <v>7</v>
      </c>
      <c r="L11" s="119">
        <f t="shared" si="6"/>
        <v>13</v>
      </c>
      <c r="M11" s="119">
        <f t="shared" si="7"/>
        <v>18</v>
      </c>
      <c r="N11" s="119">
        <f t="shared" si="8"/>
        <v>22</v>
      </c>
      <c r="O11" s="119">
        <f t="shared" si="9"/>
        <v>5</v>
      </c>
      <c r="P11" s="119">
        <f t="shared" si="10"/>
        <v>10</v>
      </c>
      <c r="Q11" s="119">
        <f t="shared" si="10"/>
        <v>15</v>
      </c>
      <c r="R11" s="119">
        <f t="shared" si="10"/>
        <v>20</v>
      </c>
      <c r="S11" s="119">
        <f t="shared" si="11"/>
        <v>5</v>
      </c>
      <c r="T11" s="119" t="str">
        <f t="shared" si="12"/>
        <v>7</v>
      </c>
      <c r="U11" s="119" t="str">
        <f t="shared" si="13"/>
        <v>11</v>
      </c>
      <c r="V11" s="119">
        <f t="shared" si="14"/>
        <v>5</v>
      </c>
      <c r="W11" s="120"/>
      <c r="X11" s="119" t="str">
        <f t="shared" si="15"/>
        <v>6</v>
      </c>
      <c r="Y11" s="119" t="str">
        <f t="shared" si="16"/>
        <v>11</v>
      </c>
      <c r="Z11" s="119">
        <f t="shared" si="17"/>
        <v>5</v>
      </c>
      <c r="AA11" s="120"/>
      <c r="AB11" s="119" t="str">
        <f t="shared" si="18"/>
        <v>11</v>
      </c>
      <c r="AC11" s="119" t="str">
        <f t="shared" si="19"/>
        <v>6 </v>
      </c>
      <c r="AD11" s="119">
        <f t="shared" si="20"/>
        <v>1</v>
      </c>
      <c r="AF11" s="119" t="str">
        <f t="shared" si="21"/>
        <v>11</v>
      </c>
      <c r="AG11" s="119" t="str">
        <f t="shared" si="22"/>
        <v>6 </v>
      </c>
      <c r="AH11" s="119">
        <f t="shared" si="23"/>
        <v>1</v>
      </c>
      <c r="AJ11" s="119" t="str">
        <f t="shared" si="24"/>
        <v>8</v>
      </c>
      <c r="AK11" s="119" t="str">
        <f t="shared" si="25"/>
        <v>11</v>
      </c>
      <c r="AL11" s="119">
        <f t="shared" si="26"/>
        <v>5</v>
      </c>
      <c r="AN11" s="119">
        <f t="shared" si="27"/>
        <v>17</v>
      </c>
      <c r="AP11" s="120">
        <f t="shared" si="28"/>
        <v>2</v>
      </c>
    </row>
    <row r="12" spans="1:42" ht="11.25">
      <c r="A12" s="133" t="s">
        <v>55</v>
      </c>
      <c r="B12" s="130" t="str">
        <f>REPT(H9,1)</f>
        <v>Kasper Torpe</v>
      </c>
      <c r="C12" s="130" t="s">
        <v>20</v>
      </c>
      <c r="D12" s="130" t="str">
        <f>REPT(H10,1)</f>
        <v>Anders C Nielsen</v>
      </c>
      <c r="E12" s="82" t="s">
        <v>361</v>
      </c>
      <c r="F12" s="130" t="str">
        <f t="shared" si="0"/>
        <v>Kasper Torpe</v>
      </c>
      <c r="G12" s="129"/>
      <c r="H12" s="130" t="str">
        <f t="shared" si="1"/>
        <v>Anders C Nielsen</v>
      </c>
      <c r="I12" s="119">
        <f t="shared" si="3"/>
        <v>14</v>
      </c>
      <c r="J12" s="119">
        <f t="shared" si="4"/>
        <v>3</v>
      </c>
      <c r="K12" s="119">
        <f t="shared" si="5"/>
        <v>8</v>
      </c>
      <c r="L12" s="119">
        <f t="shared" si="6"/>
        <v>13</v>
      </c>
      <c r="M12" s="119" t="e">
        <f t="shared" si="7"/>
        <v>#VALUE!</v>
      </c>
      <c r="N12" s="119" t="e">
        <f t="shared" si="8"/>
        <v>#VALUE!</v>
      </c>
      <c r="O12" s="119">
        <f t="shared" si="9"/>
        <v>5</v>
      </c>
      <c r="P12" s="119">
        <f t="shared" si="10"/>
        <v>10</v>
      </c>
      <c r="Q12" s="119" t="e">
        <f t="shared" si="10"/>
        <v>#VALUE!</v>
      </c>
      <c r="R12" s="119" t="e">
        <f t="shared" si="10"/>
        <v>#VALUE!</v>
      </c>
      <c r="S12" s="119">
        <f t="shared" si="11"/>
        <v>3</v>
      </c>
      <c r="T12" s="119" t="str">
        <f t="shared" si="12"/>
        <v>11</v>
      </c>
      <c r="U12" s="119" t="str">
        <f t="shared" si="13"/>
        <v>7 </v>
      </c>
      <c r="V12" s="119">
        <f t="shared" si="14"/>
        <v>1</v>
      </c>
      <c r="W12" s="120"/>
      <c r="X12" s="119" t="str">
        <f t="shared" si="15"/>
        <v>11</v>
      </c>
      <c r="Y12" s="119" t="str">
        <f t="shared" si="16"/>
        <v>9 </v>
      </c>
      <c r="Z12" s="119">
        <f t="shared" si="17"/>
        <v>1</v>
      </c>
      <c r="AA12" s="120"/>
      <c r="AB12" s="119" t="str">
        <f t="shared" si="18"/>
        <v>11</v>
      </c>
      <c r="AC12" s="119" t="str">
        <f t="shared" si="19"/>
        <v>9</v>
      </c>
      <c r="AD12" s="119">
        <f t="shared" si="20"/>
        <v>1</v>
      </c>
      <c r="AF12" s="119">
        <f t="shared" si="21"/>
      </c>
      <c r="AG12" s="119">
        <f t="shared" si="22"/>
      </c>
      <c r="AH12" s="119">
        <f t="shared" si="23"/>
      </c>
      <c r="AJ12" s="119">
        <f t="shared" si="24"/>
      </c>
      <c r="AK12" s="119">
        <f t="shared" si="25"/>
      </c>
      <c r="AL12" s="119">
        <f t="shared" si="26"/>
      </c>
      <c r="AN12" s="119">
        <f t="shared" si="27"/>
        <v>3</v>
      </c>
      <c r="AP12" s="120">
        <f t="shared" si="28"/>
        <v>1</v>
      </c>
    </row>
    <row r="13" spans="1:42" ht="11.25">
      <c r="A13" s="133" t="s">
        <v>56</v>
      </c>
      <c r="B13" s="130" t="str">
        <f>REPT(H5,1)</f>
        <v>Amar Mahmoud</v>
      </c>
      <c r="C13" s="130" t="s">
        <v>20</v>
      </c>
      <c r="D13" s="130" t="str">
        <f>REPT(H6,1)</f>
        <v>Kenneth Petersen</v>
      </c>
      <c r="E13" s="82" t="s">
        <v>327</v>
      </c>
      <c r="F13" s="130" t="str">
        <f t="shared" si="0"/>
        <v>Amar Mahmoud</v>
      </c>
      <c r="G13" s="129"/>
      <c r="H13" s="130" t="str">
        <f t="shared" si="1"/>
        <v>Kenneth Petersen</v>
      </c>
      <c r="I13" s="119">
        <f t="shared" si="3"/>
        <v>24</v>
      </c>
      <c r="J13" s="119">
        <f t="shared" si="4"/>
        <v>2</v>
      </c>
      <c r="K13" s="119">
        <f t="shared" si="5"/>
        <v>8</v>
      </c>
      <c r="L13" s="119">
        <f t="shared" si="6"/>
        <v>12</v>
      </c>
      <c r="M13" s="119">
        <f t="shared" si="7"/>
        <v>18</v>
      </c>
      <c r="N13" s="119">
        <f t="shared" si="8"/>
        <v>23</v>
      </c>
      <c r="O13" s="119">
        <f t="shared" si="9"/>
        <v>5</v>
      </c>
      <c r="P13" s="119">
        <f t="shared" si="10"/>
        <v>10</v>
      </c>
      <c r="Q13" s="119">
        <f t="shared" si="10"/>
        <v>15</v>
      </c>
      <c r="R13" s="119">
        <f t="shared" si="10"/>
        <v>20</v>
      </c>
      <c r="S13" s="119">
        <f t="shared" si="11"/>
        <v>5</v>
      </c>
      <c r="T13" s="119" t="str">
        <f t="shared" si="12"/>
        <v>6</v>
      </c>
      <c r="U13" s="119" t="str">
        <f t="shared" si="13"/>
        <v>11</v>
      </c>
      <c r="V13" s="119">
        <f t="shared" si="14"/>
        <v>5</v>
      </c>
      <c r="W13" s="120"/>
      <c r="X13" s="119" t="str">
        <f t="shared" si="15"/>
        <v>11</v>
      </c>
      <c r="Y13" s="119" t="str">
        <f t="shared" si="16"/>
        <v>5 </v>
      </c>
      <c r="Z13" s="119">
        <f t="shared" si="17"/>
        <v>1</v>
      </c>
      <c r="AA13" s="120"/>
      <c r="AB13" s="119" t="str">
        <f t="shared" si="18"/>
        <v>9</v>
      </c>
      <c r="AC13" s="119" t="str">
        <f t="shared" si="19"/>
        <v>11</v>
      </c>
      <c r="AD13" s="119">
        <f t="shared" si="20"/>
        <v>5</v>
      </c>
      <c r="AF13" s="119" t="str">
        <f t="shared" si="21"/>
        <v>11</v>
      </c>
      <c r="AG13" s="119" t="str">
        <f t="shared" si="22"/>
        <v>3 </v>
      </c>
      <c r="AH13" s="119">
        <f t="shared" si="23"/>
        <v>1</v>
      </c>
      <c r="AJ13" s="119" t="str">
        <f t="shared" si="24"/>
        <v>11</v>
      </c>
      <c r="AK13" s="119" t="str">
        <f t="shared" si="25"/>
        <v>5</v>
      </c>
      <c r="AL13" s="119">
        <f t="shared" si="26"/>
        <v>1</v>
      </c>
      <c r="AN13" s="119">
        <f t="shared" si="27"/>
        <v>13</v>
      </c>
      <c r="AP13" s="120">
        <f t="shared" si="28"/>
        <v>1</v>
      </c>
    </row>
    <row r="14" spans="1:42" ht="11.25">
      <c r="A14" s="133" t="s">
        <v>57</v>
      </c>
      <c r="B14" s="130" t="str">
        <f>REPT(H7,1)</f>
        <v>Flemming Petersen</v>
      </c>
      <c r="C14" s="130" t="s">
        <v>20</v>
      </c>
      <c r="D14" s="130" t="str">
        <f>REPT(H8,1)</f>
        <v>Jens Løppenthien</v>
      </c>
      <c r="E14" s="82" t="s">
        <v>329</v>
      </c>
      <c r="F14" s="130" t="str">
        <f t="shared" si="0"/>
        <v>Jens Løppenthien</v>
      </c>
      <c r="G14" s="129"/>
      <c r="H14" s="130" t="str">
        <f t="shared" si="1"/>
        <v>Flemming Petersen</v>
      </c>
      <c r="I14" s="119">
        <f t="shared" si="3"/>
        <v>25</v>
      </c>
      <c r="J14" s="119">
        <f t="shared" si="4"/>
        <v>2</v>
      </c>
      <c r="K14" s="119">
        <f t="shared" si="5"/>
        <v>8</v>
      </c>
      <c r="L14" s="119">
        <f t="shared" si="6"/>
        <v>14</v>
      </c>
      <c r="M14" s="119">
        <f t="shared" si="7"/>
        <v>18</v>
      </c>
      <c r="N14" s="119">
        <f t="shared" si="8"/>
        <v>23</v>
      </c>
      <c r="O14" s="119">
        <f t="shared" si="9"/>
        <v>5</v>
      </c>
      <c r="P14" s="119">
        <f t="shared" si="10"/>
        <v>11</v>
      </c>
      <c r="Q14" s="119">
        <f t="shared" si="10"/>
        <v>16</v>
      </c>
      <c r="R14" s="119">
        <f t="shared" si="10"/>
        <v>21</v>
      </c>
      <c r="S14" s="119">
        <f t="shared" si="11"/>
        <v>5</v>
      </c>
      <c r="T14" s="119" t="str">
        <f t="shared" si="12"/>
        <v>7</v>
      </c>
      <c r="U14" s="119" t="str">
        <f t="shared" si="13"/>
        <v>11</v>
      </c>
      <c r="V14" s="119">
        <f t="shared" si="14"/>
        <v>5</v>
      </c>
      <c r="W14" s="120"/>
      <c r="X14" s="119" t="str">
        <f t="shared" si="15"/>
        <v>12</v>
      </c>
      <c r="Y14" s="119" t="str">
        <f t="shared" si="16"/>
        <v>10</v>
      </c>
      <c r="Z14" s="119">
        <f t="shared" si="17"/>
        <v>1</v>
      </c>
      <c r="AA14" s="120"/>
      <c r="AB14" s="119" t="str">
        <f t="shared" si="18"/>
        <v>11</v>
      </c>
      <c r="AC14" s="119" t="str">
        <f t="shared" si="19"/>
        <v>8 </v>
      </c>
      <c r="AD14" s="119">
        <f t="shared" si="20"/>
        <v>1</v>
      </c>
      <c r="AF14" s="119" t="str">
        <f t="shared" si="21"/>
        <v>1</v>
      </c>
      <c r="AG14" s="119" t="str">
        <f t="shared" si="22"/>
        <v>11</v>
      </c>
      <c r="AH14" s="119">
        <f t="shared" si="23"/>
        <v>5</v>
      </c>
      <c r="AJ14" s="119" t="str">
        <f t="shared" si="24"/>
        <v>6</v>
      </c>
      <c r="AK14" s="119" t="str">
        <f t="shared" si="25"/>
        <v>11</v>
      </c>
      <c r="AL14" s="119">
        <f t="shared" si="26"/>
        <v>5</v>
      </c>
      <c r="AN14" s="119">
        <f t="shared" si="27"/>
        <v>17</v>
      </c>
      <c r="AP14" s="120">
        <f t="shared" si="28"/>
        <v>2</v>
      </c>
    </row>
    <row r="15" spans="1:42" ht="11.25">
      <c r="A15" s="133" t="s">
        <v>58</v>
      </c>
      <c r="B15" s="130" t="str">
        <f>REPT(F13,1)</f>
        <v>Amar Mahmoud</v>
      </c>
      <c r="C15" s="130" t="s">
        <v>20</v>
      </c>
      <c r="D15" s="130" t="str">
        <f>REPT(F14,1)</f>
        <v>Jens Løppenthien</v>
      </c>
      <c r="E15" s="82" t="s">
        <v>358</v>
      </c>
      <c r="F15" s="130" t="str">
        <f t="shared" si="0"/>
        <v>Amar Mahmoud</v>
      </c>
      <c r="G15" s="129"/>
      <c r="H15" s="130" t="str">
        <f t="shared" si="1"/>
        <v>Jens Løppenthien</v>
      </c>
      <c r="I15" s="119">
        <f t="shared" si="3"/>
        <v>20</v>
      </c>
      <c r="J15" s="119">
        <f t="shared" si="4"/>
        <v>3</v>
      </c>
      <c r="K15" s="119">
        <f t="shared" si="5"/>
        <v>8</v>
      </c>
      <c r="L15" s="119">
        <f t="shared" si="6"/>
        <v>12</v>
      </c>
      <c r="M15" s="119">
        <f t="shared" si="7"/>
        <v>18</v>
      </c>
      <c r="N15" s="119" t="e">
        <f t="shared" si="8"/>
        <v>#VALUE!</v>
      </c>
      <c r="O15" s="119">
        <f t="shared" si="9"/>
        <v>5</v>
      </c>
      <c r="P15" s="119">
        <f t="shared" si="10"/>
        <v>10</v>
      </c>
      <c r="Q15" s="119">
        <f t="shared" si="10"/>
        <v>15</v>
      </c>
      <c r="R15" s="119" t="e">
        <f t="shared" si="10"/>
        <v>#VALUE!</v>
      </c>
      <c r="S15" s="119">
        <f t="shared" si="11"/>
        <v>4</v>
      </c>
      <c r="T15" s="119" t="str">
        <f t="shared" si="12"/>
        <v>11</v>
      </c>
      <c r="U15" s="119" t="str">
        <f t="shared" si="13"/>
        <v>9 </v>
      </c>
      <c r="V15" s="119">
        <f t="shared" si="14"/>
        <v>1</v>
      </c>
      <c r="W15" s="120"/>
      <c r="X15" s="119" t="str">
        <f t="shared" si="15"/>
        <v>11</v>
      </c>
      <c r="Y15" s="119" t="str">
        <f t="shared" si="16"/>
        <v>9 </v>
      </c>
      <c r="Z15" s="119">
        <f t="shared" si="17"/>
        <v>1</v>
      </c>
      <c r="AA15" s="120"/>
      <c r="AB15" s="119" t="str">
        <f t="shared" si="18"/>
        <v>3</v>
      </c>
      <c r="AC15" s="119" t="str">
        <f t="shared" si="19"/>
        <v>11</v>
      </c>
      <c r="AD15" s="119">
        <f t="shared" si="20"/>
        <v>5</v>
      </c>
      <c r="AF15" s="119" t="str">
        <f t="shared" si="21"/>
        <v>12</v>
      </c>
      <c r="AG15" s="119" t="str">
        <f t="shared" si="22"/>
        <v>10</v>
      </c>
      <c r="AH15" s="119">
        <f t="shared" si="23"/>
        <v>1</v>
      </c>
      <c r="AJ15" s="119">
        <f t="shared" si="24"/>
      </c>
      <c r="AK15" s="119">
        <f t="shared" si="25"/>
      </c>
      <c r="AL15" s="119">
        <f t="shared" si="26"/>
      </c>
      <c r="AN15" s="119">
        <f t="shared" si="27"/>
        <v>8</v>
      </c>
      <c r="AP15" s="120">
        <f t="shared" si="28"/>
        <v>1</v>
      </c>
    </row>
    <row r="16" spans="1:42" ht="11.25">
      <c r="A16" s="133" t="s">
        <v>59</v>
      </c>
      <c r="B16" s="130" t="str">
        <f>REPT(H13,1)</f>
        <v>Kenneth Petersen</v>
      </c>
      <c r="C16" s="130" t="s">
        <v>20</v>
      </c>
      <c r="D16" s="130" t="str">
        <f>REPT(H14,1)</f>
        <v>Flemming Petersen</v>
      </c>
      <c r="E16" s="82" t="s">
        <v>328</v>
      </c>
      <c r="F16" s="130" t="str">
        <f t="shared" si="0"/>
        <v>Flemming Petersen</v>
      </c>
      <c r="G16" s="129"/>
      <c r="H16" s="130" t="str">
        <f t="shared" si="1"/>
        <v>Kenneth Petersen</v>
      </c>
      <c r="I16" s="119">
        <f t="shared" si="3"/>
        <v>14</v>
      </c>
      <c r="J16" s="119">
        <f t="shared" si="4"/>
        <v>2</v>
      </c>
      <c r="K16" s="119">
        <f t="shared" si="5"/>
        <v>7</v>
      </c>
      <c r="L16" s="119">
        <f t="shared" si="6"/>
        <v>12</v>
      </c>
      <c r="M16" s="119" t="e">
        <f t="shared" si="7"/>
        <v>#VALUE!</v>
      </c>
      <c r="N16" s="119" t="e">
        <f t="shared" si="8"/>
        <v>#VALUE!</v>
      </c>
      <c r="O16" s="119">
        <f t="shared" si="9"/>
        <v>5</v>
      </c>
      <c r="P16" s="119">
        <f t="shared" si="10"/>
        <v>10</v>
      </c>
      <c r="Q16" s="119" t="e">
        <f t="shared" si="10"/>
        <v>#VALUE!</v>
      </c>
      <c r="R16" s="119" t="e">
        <f t="shared" si="10"/>
        <v>#VALUE!</v>
      </c>
      <c r="S16" s="119">
        <f t="shared" si="11"/>
        <v>3</v>
      </c>
      <c r="T16" s="119" t="str">
        <f t="shared" si="12"/>
        <v>0</v>
      </c>
      <c r="U16" s="119" t="str">
        <f t="shared" si="13"/>
        <v>11</v>
      </c>
      <c r="V16" s="119">
        <f t="shared" si="14"/>
        <v>5</v>
      </c>
      <c r="W16" s="120"/>
      <c r="X16" s="119" t="str">
        <f t="shared" si="15"/>
        <v>0</v>
      </c>
      <c r="Y16" s="119" t="str">
        <f t="shared" si="16"/>
        <v>11</v>
      </c>
      <c r="Z16" s="119">
        <f t="shared" si="17"/>
        <v>5</v>
      </c>
      <c r="AA16" s="120"/>
      <c r="AB16" s="119" t="str">
        <f t="shared" si="18"/>
        <v>0</v>
      </c>
      <c r="AC16" s="119" t="str">
        <f t="shared" si="19"/>
        <v>11</v>
      </c>
      <c r="AD16" s="119">
        <f t="shared" si="20"/>
        <v>5</v>
      </c>
      <c r="AF16" s="119">
        <f t="shared" si="21"/>
      </c>
      <c r="AG16" s="119">
        <f t="shared" si="22"/>
      </c>
      <c r="AH16" s="119">
        <f t="shared" si="23"/>
      </c>
      <c r="AJ16" s="119">
        <f t="shared" si="24"/>
      </c>
      <c r="AK16" s="119">
        <f t="shared" si="25"/>
      </c>
      <c r="AL16" s="119">
        <f t="shared" si="26"/>
      </c>
      <c r="AN16" s="119">
        <f t="shared" si="27"/>
        <v>15</v>
      </c>
      <c r="AP16" s="120">
        <f t="shared" si="28"/>
        <v>2</v>
      </c>
    </row>
    <row r="17" spans="1:42" ht="11.25">
      <c r="A17" s="122"/>
      <c r="B17" s="129"/>
      <c r="C17" s="129"/>
      <c r="D17" s="129"/>
      <c r="E17" s="130"/>
      <c r="F17" s="129"/>
      <c r="G17" s="129"/>
      <c r="H17" s="129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19"/>
      <c r="U17" s="119"/>
      <c r="V17" s="119"/>
      <c r="W17" s="120"/>
      <c r="X17" s="119"/>
      <c r="Y17" s="119"/>
      <c r="Z17" s="119"/>
      <c r="AA17" s="120"/>
      <c r="AB17" s="119"/>
      <c r="AC17" s="118"/>
      <c r="AD17" s="118"/>
      <c r="AN17" s="119"/>
      <c r="AP17" s="120"/>
    </row>
    <row r="23" ht="11.25">
      <c r="E23" s="206"/>
    </row>
    <row r="25" spans="1:2" ht="9">
      <c r="A25" s="116">
        <v>1</v>
      </c>
      <c r="B25" s="116" t="str">
        <f>F11</f>
        <v>Rasmus V. Carlsen</v>
      </c>
    </row>
    <row r="26" spans="1:2" ht="9">
      <c r="A26" s="116">
        <v>2</v>
      </c>
      <c r="B26" s="116" t="str">
        <f>H11</f>
        <v>Adam L. Knudsen</v>
      </c>
    </row>
    <row r="27" spans="1:2" ht="9">
      <c r="A27" s="116">
        <v>3</v>
      </c>
      <c r="B27" s="116" t="str">
        <f>F12</f>
        <v>Kasper Torpe</v>
      </c>
    </row>
    <row r="28" spans="1:2" ht="9">
      <c r="A28" s="116">
        <v>4</v>
      </c>
      <c r="B28" s="116" t="str">
        <f>H12</f>
        <v>Anders C Nielsen</v>
      </c>
    </row>
    <row r="29" spans="1:2" ht="9">
      <c r="A29" s="116">
        <v>5</v>
      </c>
      <c r="B29" s="116" t="str">
        <f>'HD-Res'!F15</f>
        <v>Amar Mahmoud</v>
      </c>
    </row>
    <row r="30" spans="1:2" ht="9">
      <c r="A30" s="116">
        <v>6</v>
      </c>
      <c r="B30" s="116" t="str">
        <f>H15</f>
        <v>Jens Løppenthien</v>
      </c>
    </row>
    <row r="31" spans="1:2" ht="9">
      <c r="A31" s="116">
        <v>7</v>
      </c>
      <c r="B31" s="116" t="str">
        <f>F16</f>
        <v>Flemming Petersen</v>
      </c>
    </row>
    <row r="32" spans="1:2" ht="9">
      <c r="A32" s="116">
        <v>8</v>
      </c>
      <c r="B32" s="116" t="str">
        <f>H16</f>
        <v>Kenneth Petersen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 transitionEvaluation="1" transitionEntry="1">
    <pageSetUpPr fitToPage="1"/>
  </sheetPr>
  <dimension ref="A1:W116"/>
  <sheetViews>
    <sheetView showGridLines="0" zoomScalePageLayoutView="0" workbookViewId="0" topLeftCell="A7">
      <selection activeCell="B50" sqref="B50"/>
    </sheetView>
  </sheetViews>
  <sheetFormatPr defaultColWidth="5.21484375" defaultRowHeight="15"/>
  <cols>
    <col min="1" max="1" width="3.88671875" style="90" customWidth="1"/>
    <col min="2" max="2" width="14.10546875" style="90" customWidth="1"/>
    <col min="3" max="4" width="0.55078125" style="90" customWidth="1"/>
    <col min="5" max="5" width="3.99609375" style="90" customWidth="1"/>
    <col min="6" max="6" width="14.10546875" style="90" customWidth="1"/>
    <col min="7" max="8" width="0.55078125" style="90" customWidth="1"/>
    <col min="9" max="9" width="3.99609375" style="90" customWidth="1"/>
    <col min="10" max="10" width="14.10546875" style="90" customWidth="1"/>
    <col min="11" max="11" width="1.4375" style="91" customWidth="1"/>
    <col min="12" max="12" width="3.6640625" style="91" customWidth="1"/>
    <col min="13" max="13" width="19.88671875" style="91" customWidth="1"/>
    <col min="14" max="14" width="5.5546875" style="91" customWidth="1"/>
    <col min="15" max="15" width="5.6640625" style="91" customWidth="1"/>
    <col min="16" max="16" width="16.5546875" style="91" customWidth="1"/>
    <col min="17" max="17" width="4.10546875" style="91" customWidth="1"/>
    <col min="18" max="18" width="3.6640625" style="91" customWidth="1"/>
    <col min="19" max="19" width="3.10546875" style="91" customWidth="1"/>
    <col min="20" max="20" width="3.6640625" style="91" customWidth="1"/>
    <col min="21" max="21" width="11.21484375" style="91" customWidth="1"/>
    <col min="22" max="22" width="1.99609375" style="91" customWidth="1"/>
    <col min="23" max="23" width="3.6640625" style="91" customWidth="1"/>
    <col min="24" max="24" width="12.3359375" style="91" customWidth="1"/>
    <col min="25" max="26" width="3.10546875" style="91" customWidth="1"/>
    <col min="27" max="27" width="3.6640625" style="91" customWidth="1"/>
    <col min="28" max="28" width="12.3359375" style="91" customWidth="1"/>
    <col min="29" max="31" width="5.21484375" style="91" customWidth="1"/>
    <col min="32" max="32" width="3.6640625" style="91" customWidth="1"/>
    <col min="33" max="33" width="12.3359375" style="91" customWidth="1"/>
    <col min="34" max="35" width="3.10546875" style="91" customWidth="1"/>
    <col min="36" max="36" width="3.6640625" style="91" customWidth="1"/>
    <col min="37" max="37" width="12.3359375" style="91" customWidth="1"/>
    <col min="38" max="39" width="3.10546875" style="91" customWidth="1"/>
    <col min="40" max="40" width="3.6640625" style="91" customWidth="1"/>
    <col min="41" max="41" width="12.3359375" style="91" customWidth="1"/>
    <col min="42" max="16384" width="5.21484375" style="91" customWidth="1"/>
  </cols>
  <sheetData>
    <row r="1" spans="1:23" s="84" customFormat="1" ht="48.75" customHeight="1">
      <c r="A1" s="83" t="str">
        <f>'HE-Res'!A1</f>
        <v>Herre E</v>
      </c>
      <c r="B1" s="83"/>
      <c r="C1" s="83"/>
      <c r="D1" s="83"/>
      <c r="E1" s="83"/>
      <c r="F1" s="83"/>
      <c r="G1" s="83"/>
      <c r="H1" s="83"/>
      <c r="I1" s="83"/>
      <c r="J1" s="83"/>
      <c r="V1" s="85"/>
      <c r="W1" s="85"/>
    </row>
    <row r="2" spans="1:10" s="88" customFormat="1" ht="35.25">
      <c r="A2" s="87" t="str">
        <f>Parametre!B1</f>
        <v>Ketshop Satellite i KSK</v>
      </c>
      <c r="B2" s="87"/>
      <c r="C2" s="87"/>
      <c r="D2" s="87"/>
      <c r="E2" s="87"/>
      <c r="F2" s="87"/>
      <c r="G2" s="87"/>
      <c r="H2" s="87"/>
      <c r="I2" s="87"/>
      <c r="J2" s="87"/>
    </row>
    <row r="3" spans="11:15" ht="26.25" customHeight="1">
      <c r="K3" s="89"/>
      <c r="L3" s="89"/>
      <c r="M3" s="89"/>
      <c r="N3" s="89"/>
      <c r="O3" s="89"/>
    </row>
    <row r="4" spans="11:16" ht="9">
      <c r="K4" s="89"/>
      <c r="L4" s="89"/>
      <c r="M4" s="178" t="s">
        <v>136</v>
      </c>
      <c r="N4" s="195" t="s">
        <v>253</v>
      </c>
      <c r="O4" s="197" t="s">
        <v>288</v>
      </c>
      <c r="P4" s="197" t="s">
        <v>135</v>
      </c>
    </row>
    <row r="5" spans="1:18" ht="13.5">
      <c r="A5" s="92"/>
      <c r="B5" s="93" t="s">
        <v>1</v>
      </c>
      <c r="C5" s="94"/>
      <c r="D5" s="94"/>
      <c r="E5" s="95"/>
      <c r="F5" s="93" t="s">
        <v>2</v>
      </c>
      <c r="G5" s="94"/>
      <c r="H5" s="94"/>
      <c r="I5" s="94"/>
      <c r="J5" s="93" t="s">
        <v>3</v>
      </c>
      <c r="K5" s="89"/>
      <c r="L5" s="89"/>
      <c r="M5" s="196" t="s">
        <v>278</v>
      </c>
      <c r="N5" s="174">
        <v>1</v>
      </c>
      <c r="O5" s="200">
        <v>250</v>
      </c>
      <c r="P5" s="196" t="s">
        <v>278</v>
      </c>
      <c r="Q5" s="175"/>
      <c r="R5" s="175"/>
    </row>
    <row r="6" spans="11:18" ht="10.5" customHeight="1">
      <c r="K6" s="89"/>
      <c r="L6" s="89" t="s">
        <v>141</v>
      </c>
      <c r="M6" s="194" t="s">
        <v>284</v>
      </c>
      <c r="N6" s="174">
        <v>2</v>
      </c>
      <c r="O6" s="200">
        <v>255</v>
      </c>
      <c r="P6" s="196" t="s">
        <v>279</v>
      </c>
      <c r="Q6" s="175"/>
      <c r="R6" s="175"/>
    </row>
    <row r="7" spans="11:18" ht="10.5" customHeight="1">
      <c r="K7" s="89"/>
      <c r="L7" s="89" t="s">
        <v>145</v>
      </c>
      <c r="M7" s="196" t="s">
        <v>280</v>
      </c>
      <c r="N7" s="174">
        <v>3</v>
      </c>
      <c r="O7" s="200">
        <v>280</v>
      </c>
      <c r="P7" s="196" t="s">
        <v>280</v>
      </c>
      <c r="Q7" s="175"/>
      <c r="R7" s="175"/>
    </row>
    <row r="8" spans="2:18" ht="10.5" customHeight="1">
      <c r="B8" s="97" t="str">
        <f>IF('HE-Res'!$S$8=0,TOM,'HE-Res'!$E$5)</f>
        <v>11/4 11/5 11/7</v>
      </c>
      <c r="K8" s="89"/>
      <c r="L8" s="89" t="s">
        <v>142</v>
      </c>
      <c r="M8" s="196" t="s">
        <v>307</v>
      </c>
      <c r="N8" s="174">
        <v>4</v>
      </c>
      <c r="O8" s="200">
        <v>294</v>
      </c>
      <c r="P8" s="196" t="s">
        <v>281</v>
      </c>
      <c r="Q8" s="175"/>
      <c r="R8" s="175"/>
    </row>
    <row r="9" spans="1:18" ht="10.5" customHeight="1">
      <c r="A9" s="98" t="s">
        <v>4</v>
      </c>
      <c r="B9" s="99" t="str">
        <f>'HE-Res'!$B$5</f>
        <v>Poul Crone</v>
      </c>
      <c r="C9" s="105"/>
      <c r="K9" s="89"/>
      <c r="L9" s="89" t="s">
        <v>146</v>
      </c>
      <c r="M9" s="196" t="s">
        <v>281</v>
      </c>
      <c r="N9" s="174">
        <v>5</v>
      </c>
      <c r="O9" s="200">
        <v>365</v>
      </c>
      <c r="P9" s="196" t="s">
        <v>307</v>
      </c>
      <c r="Q9" s="175"/>
      <c r="R9" s="175"/>
    </row>
    <row r="10" spans="1:18" ht="10.5" customHeight="1" thickBot="1">
      <c r="A10" s="100" t="str">
        <f>'HE-Res'!$A$5</f>
        <v>HE-01</v>
      </c>
      <c r="B10" s="101" t="str">
        <f>'HE-Res'!$D$5</f>
        <v>Jørn Karlsen</v>
      </c>
      <c r="C10" s="102"/>
      <c r="K10" s="89"/>
      <c r="L10" s="89" t="s">
        <v>143</v>
      </c>
      <c r="M10" s="196" t="s">
        <v>282</v>
      </c>
      <c r="N10" s="174">
        <v>6</v>
      </c>
      <c r="O10" s="200">
        <v>388</v>
      </c>
      <c r="P10" s="196" t="s">
        <v>283</v>
      </c>
      <c r="Q10" s="175"/>
      <c r="R10" s="175"/>
    </row>
    <row r="11" spans="3:18" ht="10.5" customHeight="1">
      <c r="C11" s="103"/>
      <c r="D11" s="107"/>
      <c r="K11" s="89"/>
      <c r="L11" s="89" t="s">
        <v>144</v>
      </c>
      <c r="M11" s="196" t="s">
        <v>283</v>
      </c>
      <c r="N11" s="174">
        <v>7</v>
      </c>
      <c r="O11" s="198">
        <v>400</v>
      </c>
      <c r="P11" s="194" t="s">
        <v>284</v>
      </c>
      <c r="Q11" s="175"/>
      <c r="R11" s="175"/>
    </row>
    <row r="12" spans="3:18" ht="10.5" customHeight="1">
      <c r="C12" s="103"/>
      <c r="D12" s="107"/>
      <c r="F12" s="97" t="str">
        <f>IF('HE-Res'!$S$9=0,TOM,'HE-Res'!$E$9)</f>
        <v>11/4 7/11 12/10 11/9</v>
      </c>
      <c r="K12" s="89"/>
      <c r="L12" s="89"/>
      <c r="M12" s="196" t="s">
        <v>279</v>
      </c>
      <c r="N12" s="174">
        <v>8</v>
      </c>
      <c r="O12" s="200">
        <v>773</v>
      </c>
      <c r="P12" s="196" t="s">
        <v>282</v>
      </c>
      <c r="Q12" s="175"/>
      <c r="R12" s="175"/>
    </row>
    <row r="13" spans="3:15" ht="10.5" customHeight="1">
      <c r="C13" s="103"/>
      <c r="D13" s="108"/>
      <c r="E13" s="98" t="s">
        <v>4</v>
      </c>
      <c r="F13" s="99" t="str">
        <f>'HE-Res'!$B$9</f>
        <v>Poul Crone</v>
      </c>
      <c r="G13" s="104"/>
      <c r="K13" s="89"/>
      <c r="L13" s="89"/>
      <c r="N13" s="146"/>
      <c r="O13" s="96"/>
    </row>
    <row r="14" spans="3:15" ht="10.5" customHeight="1" thickBot="1">
      <c r="C14" s="103"/>
      <c r="D14" s="107"/>
      <c r="E14" s="100" t="str">
        <f>'HE-Res'!$A$9</f>
        <v>HE-05</v>
      </c>
      <c r="F14" s="101" t="str">
        <f>'HE-Res'!$D$9</f>
        <v>Kristian Ballisager</v>
      </c>
      <c r="G14" s="102"/>
      <c r="K14" s="89"/>
      <c r="L14" s="89"/>
      <c r="M14" s="86"/>
      <c r="N14" s="146"/>
      <c r="O14" s="96"/>
    </row>
    <row r="15" spans="3:15" ht="10.5" customHeight="1">
      <c r="C15" s="103"/>
      <c r="D15" s="107"/>
      <c r="G15" s="103"/>
      <c r="H15" s="107"/>
      <c r="K15" s="89"/>
      <c r="L15" s="89"/>
      <c r="M15" s="86"/>
      <c r="N15" s="146"/>
      <c r="O15" s="96"/>
    </row>
    <row r="16" spans="2:15" ht="10.5" customHeight="1">
      <c r="B16" s="97" t="str">
        <f>IF('HE-Res'!$S$8=0,TOM,'HE-Res'!$E$6)</f>
        <v>6/11 11/7 7/11 8/11</v>
      </c>
      <c r="C16" s="103"/>
      <c r="D16" s="107"/>
      <c r="G16" s="103"/>
      <c r="H16" s="107"/>
      <c r="K16" s="89"/>
      <c r="L16" s="89"/>
      <c r="N16" s="146"/>
      <c r="O16" s="96"/>
    </row>
    <row r="17" spans="1:15" ht="10.5" customHeight="1">
      <c r="A17" s="98" t="s">
        <v>4</v>
      </c>
      <c r="B17" s="99" t="str">
        <f>'HE-Res'!$B$6</f>
        <v>Thomas Christensen</v>
      </c>
      <c r="C17" s="106"/>
      <c r="H17" s="107"/>
      <c r="K17" s="89"/>
      <c r="L17" s="89"/>
      <c r="N17" s="146"/>
      <c r="O17" s="96"/>
    </row>
    <row r="18" spans="1:15" ht="10.5" customHeight="1" thickBot="1">
      <c r="A18" s="100" t="str">
        <f>'HE-Res'!$A$6</f>
        <v>HE-02</v>
      </c>
      <c r="B18" s="101" t="str">
        <f>'HE-Res'!$D$6</f>
        <v>Kristian Ballisager</v>
      </c>
      <c r="H18" s="107"/>
      <c r="K18" s="89"/>
      <c r="L18" s="89"/>
      <c r="M18" s="86"/>
      <c r="N18" s="146"/>
      <c r="O18" s="96"/>
    </row>
    <row r="19" spans="8:15" ht="10.5" customHeight="1">
      <c r="H19" s="107"/>
      <c r="K19" s="89"/>
      <c r="L19" s="89"/>
      <c r="M19" s="86"/>
      <c r="N19" s="146"/>
      <c r="O19" s="96"/>
    </row>
    <row r="20" spans="8:15" ht="10.5" customHeight="1">
      <c r="H20" s="107"/>
      <c r="J20" s="97" t="str">
        <f>IF('HE-Res'!$S$11=0,TOM,'HE-Res'!$E$11)</f>
        <v>11/3 12/10 11/6</v>
      </c>
      <c r="K20" s="89"/>
      <c r="L20" s="89"/>
      <c r="N20" s="146"/>
      <c r="O20" s="96"/>
    </row>
    <row r="21" spans="7:15" ht="10.5" customHeight="1">
      <c r="G21" s="103"/>
      <c r="H21" s="108"/>
      <c r="I21" s="98" t="s">
        <v>4</v>
      </c>
      <c r="J21" s="99" t="str">
        <f>'HE-Res'!$B$11</f>
        <v>Poul Crone</v>
      </c>
      <c r="K21" s="89"/>
      <c r="L21" s="89"/>
      <c r="M21" s="91" t="s">
        <v>0</v>
      </c>
      <c r="N21" s="89"/>
      <c r="O21" s="89"/>
    </row>
    <row r="22" spans="7:15" ht="10.5" customHeight="1" thickBot="1">
      <c r="G22" s="103"/>
      <c r="H22" s="107"/>
      <c r="I22" s="100" t="str">
        <f>'HE-Res'!$A$11</f>
        <v>HE-07</v>
      </c>
      <c r="J22" s="101" t="str">
        <f>'HE-Res'!$D$11</f>
        <v>Christian N. Brevadt</v>
      </c>
      <c r="K22" s="89"/>
      <c r="L22" s="89"/>
      <c r="M22" s="109"/>
      <c r="N22" s="89"/>
      <c r="O22" s="89"/>
    </row>
    <row r="23" spans="8:15" ht="10.5" customHeight="1">
      <c r="H23" s="107"/>
      <c r="K23" s="89"/>
      <c r="L23" s="89"/>
      <c r="M23" s="109"/>
      <c r="N23" s="89"/>
      <c r="O23" s="89"/>
    </row>
    <row r="24" spans="2:15" ht="10.5" customHeight="1">
      <c r="B24" s="97" t="str">
        <f>IF('HE-Res'!$S$8=0,TOM,'HE-Res'!$E$7)</f>
        <v>11/4 11/7 11/8</v>
      </c>
      <c r="H24" s="107"/>
      <c r="K24" s="89"/>
      <c r="L24" s="89"/>
      <c r="M24" s="109"/>
      <c r="N24" s="89"/>
      <c r="O24" s="89"/>
    </row>
    <row r="25" spans="1:15" ht="10.5" customHeight="1">
      <c r="A25" s="98" t="s">
        <v>4</v>
      </c>
      <c r="B25" s="99" t="str">
        <f>'HE-Res'!$B$7</f>
        <v>Rune Klitgaard</v>
      </c>
      <c r="C25" s="105"/>
      <c r="H25" s="107"/>
      <c r="K25" s="89"/>
      <c r="L25" s="89"/>
      <c r="M25" s="109"/>
      <c r="N25" s="89"/>
      <c r="O25" s="89"/>
    </row>
    <row r="26" spans="1:15" ht="10.5" customHeight="1" thickBot="1">
      <c r="A26" s="100" t="str">
        <f>'HE-Res'!$A$7</f>
        <v>HE-03</v>
      </c>
      <c r="B26" s="101" t="str">
        <f>'HE-Res'!$D$7</f>
        <v>Katarina Holm (W/C)</v>
      </c>
      <c r="C26" s="102"/>
      <c r="H26" s="107"/>
      <c r="K26" s="89"/>
      <c r="L26" s="89"/>
      <c r="M26" s="109"/>
      <c r="N26" s="89"/>
      <c r="O26" s="89"/>
    </row>
    <row r="27" spans="3:15" ht="10.5" customHeight="1">
      <c r="C27" s="103"/>
      <c r="D27" s="107"/>
      <c r="H27" s="107"/>
      <c r="K27" s="89"/>
      <c r="L27" s="89"/>
      <c r="M27" s="109"/>
      <c r="N27" s="89"/>
      <c r="O27" s="89"/>
    </row>
    <row r="28" spans="3:15" ht="10.5" customHeight="1">
      <c r="C28" s="103"/>
      <c r="D28" s="107"/>
      <c r="F28" s="97" t="str">
        <f>IF('HE-Res'!$S$10=0,TOM,'HE-Res'!$E$10)</f>
        <v>11/7 9/11 5/11 3/11</v>
      </c>
      <c r="H28" s="107"/>
      <c r="K28" s="89"/>
      <c r="L28" s="89"/>
      <c r="M28" s="109"/>
      <c r="N28" s="89"/>
      <c r="O28" s="89"/>
    </row>
    <row r="29" spans="3:15" ht="10.5" customHeight="1">
      <c r="C29" s="103"/>
      <c r="D29" s="108"/>
      <c r="E29" s="98" t="s">
        <v>4</v>
      </c>
      <c r="F29" s="99" t="str">
        <f>'HE-Res'!$B$10</f>
        <v>Rune Klitgaard</v>
      </c>
      <c r="G29" s="106"/>
      <c r="K29" s="89"/>
      <c r="L29" s="89"/>
      <c r="M29" s="109"/>
      <c r="N29" s="89"/>
      <c r="O29" s="89"/>
    </row>
    <row r="30" spans="3:15" ht="10.5" customHeight="1" thickBot="1">
      <c r="C30" s="103"/>
      <c r="D30" s="107"/>
      <c r="E30" s="100" t="str">
        <f>'HE-Res'!$A$10</f>
        <v>HE-06</v>
      </c>
      <c r="F30" s="101" t="str">
        <f>'HE-Res'!$D$10</f>
        <v>Christian N. Brevadt</v>
      </c>
      <c r="K30" s="89"/>
      <c r="L30" s="89"/>
      <c r="M30" s="109"/>
      <c r="N30" s="89"/>
      <c r="O30" s="89"/>
    </row>
    <row r="31" spans="3:15" ht="10.5" customHeight="1">
      <c r="C31" s="103"/>
      <c r="D31" s="107"/>
      <c r="K31" s="89"/>
      <c r="L31" s="89"/>
      <c r="M31" s="109"/>
      <c r="N31" s="89"/>
      <c r="O31" s="89"/>
    </row>
    <row r="32" spans="2:15" ht="10.5" customHeight="1">
      <c r="B32" s="97" t="str">
        <f>IF('HE-Res'!$S$8=0,TOM,'HE-Res'!$E$8)</f>
        <v>8/11 5/11 8/11</v>
      </c>
      <c r="C32" s="103"/>
      <c r="D32" s="107"/>
      <c r="K32" s="89"/>
      <c r="L32" s="89"/>
      <c r="M32" s="109"/>
      <c r="N32" s="89"/>
      <c r="O32" s="89"/>
    </row>
    <row r="33" spans="1:15" ht="10.5" customHeight="1">
      <c r="A33" s="98" t="s">
        <v>4</v>
      </c>
      <c r="B33" s="99" t="str">
        <f>'HE-Res'!$B$8</f>
        <v>Mikael Rom</v>
      </c>
      <c r="C33" s="106"/>
      <c r="K33" s="89"/>
      <c r="L33" s="89"/>
      <c r="M33" s="109"/>
      <c r="N33" s="89"/>
      <c r="O33" s="89"/>
    </row>
    <row r="34" spans="1:15" ht="10.5" customHeight="1" thickBot="1">
      <c r="A34" s="100" t="str">
        <f>'HE-Res'!$A$8</f>
        <v>HE-04</v>
      </c>
      <c r="B34" s="101" t="str">
        <f>'HE-Res'!$D$8</f>
        <v>Christian N. Brevadt</v>
      </c>
      <c r="K34" s="89"/>
      <c r="L34" s="89"/>
      <c r="M34" s="109"/>
      <c r="N34" s="89"/>
      <c r="O34" s="89"/>
    </row>
    <row r="35" spans="11:15" ht="10.5" customHeight="1">
      <c r="K35" s="89"/>
      <c r="L35" s="89"/>
      <c r="M35" s="109"/>
      <c r="N35" s="89"/>
      <c r="O35" s="89"/>
    </row>
    <row r="36" spans="11:15" ht="10.5" customHeight="1">
      <c r="K36" s="89"/>
      <c r="L36" s="89"/>
      <c r="M36" s="109"/>
      <c r="N36" s="89"/>
      <c r="O36" s="89"/>
    </row>
    <row r="37" spans="11:15" ht="10.5" customHeight="1">
      <c r="K37" s="89"/>
      <c r="L37" s="89"/>
      <c r="M37" s="109"/>
      <c r="N37" s="89"/>
      <c r="O37" s="89"/>
    </row>
    <row r="38" spans="11:15" ht="10.5" customHeight="1">
      <c r="K38" s="89"/>
      <c r="L38" s="89"/>
      <c r="M38" s="89"/>
      <c r="N38" s="89"/>
      <c r="O38" s="89"/>
    </row>
    <row r="39" spans="2:15" ht="10.5" customHeight="1">
      <c r="B39" s="97" t="e">
        <f>IF('HE-Res'!$S$20=0,TOM,'HE-Res'!$E$20)</f>
        <v>#REF!</v>
      </c>
      <c r="K39" s="89"/>
      <c r="L39" s="89"/>
      <c r="M39" s="89"/>
      <c r="N39" s="89"/>
      <c r="O39" s="89"/>
    </row>
    <row r="40" spans="1:15" ht="10.5" customHeight="1">
      <c r="A40" s="98" t="s">
        <v>4</v>
      </c>
      <c r="B40" s="99" t="str">
        <f>'HE-Res'!$B$12</f>
        <v>Kristian Ballisager</v>
      </c>
      <c r="K40" s="89"/>
      <c r="L40" s="89"/>
      <c r="M40" s="89"/>
      <c r="N40" s="89"/>
      <c r="O40" s="89"/>
    </row>
    <row r="41" spans="1:15" ht="10.5" customHeight="1" thickBot="1">
      <c r="A41" s="100" t="str">
        <f>'HE-Res'!A12</f>
        <v>HE-08</v>
      </c>
      <c r="B41" s="101" t="str">
        <f>'HE-Res'!$D$12</f>
        <v>Rune Klitgaard</v>
      </c>
      <c r="C41" s="110" t="s">
        <v>138</v>
      </c>
      <c r="K41" s="89"/>
      <c r="L41" s="89"/>
      <c r="M41" s="89"/>
      <c r="N41" s="89"/>
      <c r="O41" s="89"/>
    </row>
    <row r="42" spans="11:15" ht="10.5" customHeight="1">
      <c r="K42" s="89"/>
      <c r="L42" s="89"/>
      <c r="M42" s="89"/>
      <c r="N42" s="89"/>
      <c r="O42" s="89"/>
    </row>
    <row r="43" spans="11:15" ht="10.5" customHeight="1">
      <c r="K43" s="89"/>
      <c r="L43" s="89"/>
      <c r="M43" s="89"/>
      <c r="N43" s="89"/>
      <c r="O43" s="89"/>
    </row>
    <row r="44" spans="11:15" ht="7.5" customHeight="1">
      <c r="K44" s="89"/>
      <c r="L44" s="89"/>
      <c r="M44" s="89"/>
      <c r="N44" s="89"/>
      <c r="O44" s="89"/>
    </row>
    <row r="45" spans="1:15" ht="17.25" customHeight="1">
      <c r="A45" s="111" t="s">
        <v>5</v>
      </c>
      <c r="B45" s="105"/>
      <c r="K45" s="89"/>
      <c r="L45" s="89"/>
      <c r="M45" s="89"/>
      <c r="N45" s="89"/>
      <c r="O45" s="89"/>
    </row>
    <row r="46" spans="2:15" ht="15" customHeight="1">
      <c r="B46" s="97" t="str">
        <f>IF('HE-Res'!$S$13=0,TOM,'HE-Res'!$E$13)</f>
        <v>12/10 11/4 4/11 7/11 3/11</v>
      </c>
      <c r="K46" s="89"/>
      <c r="L46" s="89"/>
      <c r="M46" s="89"/>
      <c r="N46" s="89"/>
      <c r="O46" s="89"/>
    </row>
    <row r="47" spans="1:15" ht="10.5" customHeight="1">
      <c r="A47" s="98" t="s">
        <v>4</v>
      </c>
      <c r="B47" s="99" t="str">
        <f>'HE-Res'!$B$13</f>
        <v>Jørn Karlsen</v>
      </c>
      <c r="K47" s="89"/>
      <c r="L47" s="89"/>
      <c r="M47" s="89"/>
      <c r="N47" s="89"/>
      <c r="O47" s="89"/>
    </row>
    <row r="48" spans="1:15" ht="10.5" customHeight="1" thickBot="1">
      <c r="A48" s="100" t="str">
        <f>'HE-Res'!$A$13</f>
        <v>HE-09</v>
      </c>
      <c r="B48" s="101" t="str">
        <f>'HE-Res'!$D$13</f>
        <v>Thomas Christensen</v>
      </c>
      <c r="C48" s="102"/>
      <c r="F48" s="97" t="str">
        <f>IF('HE-Res'!$S$15=0,TOM,'HE-Res'!$E$15)</f>
        <v>11/7 5/11 11/9 11/3</v>
      </c>
      <c r="K48" s="89"/>
      <c r="L48" s="89"/>
      <c r="M48" s="89"/>
      <c r="N48" s="89"/>
      <c r="O48" s="89"/>
    </row>
    <row r="49" spans="3:15" ht="10.5" customHeight="1">
      <c r="C49" s="103"/>
      <c r="D49" s="104"/>
      <c r="E49" s="98" t="s">
        <v>4</v>
      </c>
      <c r="F49" s="99" t="str">
        <f>'HE-Res'!$B$15</f>
        <v>Thomas Christensen</v>
      </c>
      <c r="K49" s="89"/>
      <c r="L49" s="89"/>
      <c r="M49" s="89"/>
      <c r="N49" s="89"/>
      <c r="O49" s="89"/>
    </row>
    <row r="50" spans="2:15" ht="10.5" customHeight="1" thickBot="1">
      <c r="B50" s="97" t="str">
        <f>IF('HE-Res'!$S$14=0,TOM,'HE-Res'!$E$14)</f>
        <v>11/6 4/11 10/12 11/4 8/11</v>
      </c>
      <c r="C50" s="103"/>
      <c r="E50" s="100" t="str">
        <f>'HE-Res'!$A$15</f>
        <v>HE-11</v>
      </c>
      <c r="F50" s="101" t="str">
        <f>'HE-Res'!$D$15</f>
        <v>Mikael Rom</v>
      </c>
      <c r="I50" s="179" t="s">
        <v>139</v>
      </c>
      <c r="K50" s="89"/>
      <c r="L50" s="89"/>
      <c r="M50" s="89"/>
      <c r="N50" s="89"/>
      <c r="O50" s="89"/>
    </row>
    <row r="51" spans="1:15" ht="10.5" customHeight="1">
      <c r="A51" s="98" t="s">
        <v>4</v>
      </c>
      <c r="B51" s="99" t="str">
        <f>'HE-Res'!$B$14</f>
        <v>Katarina Holm (W/C)</v>
      </c>
      <c r="C51" s="106"/>
      <c r="K51" s="89"/>
      <c r="L51" s="89"/>
      <c r="M51" s="89"/>
      <c r="N51" s="89"/>
      <c r="O51" s="89"/>
    </row>
    <row r="52" spans="1:15" ht="10.5" customHeight="1" thickBot="1">
      <c r="A52" s="100" t="str">
        <f>'HE-Res'!$A$14</f>
        <v>HE-10</v>
      </c>
      <c r="B52" s="101" t="str">
        <f>'HE-Res'!$D$14</f>
        <v>Mikael Rom</v>
      </c>
      <c r="K52" s="89"/>
      <c r="L52" s="89"/>
      <c r="M52" s="89"/>
      <c r="N52" s="89"/>
      <c r="O52" s="89"/>
    </row>
    <row r="53" spans="11:15" ht="10.5" customHeight="1">
      <c r="K53" s="89"/>
      <c r="L53" s="89"/>
      <c r="M53" s="89"/>
      <c r="N53" s="89"/>
      <c r="O53" s="89"/>
    </row>
    <row r="54" spans="2:15" ht="10.5" customHeight="1">
      <c r="B54" s="97" t="str">
        <f>IF('HE-Res'!$S$16=0,TOM,'HE-Res'!$E$16)</f>
        <v>11/5 10/12 8/11 11/5 12/14</v>
      </c>
      <c r="K54" s="89"/>
      <c r="L54" s="89"/>
      <c r="M54" s="89"/>
      <c r="N54" s="89"/>
      <c r="O54" s="89"/>
    </row>
    <row r="55" spans="1:15" ht="10.5" customHeight="1">
      <c r="A55" s="98" t="s">
        <v>4</v>
      </c>
      <c r="B55" s="99" t="str">
        <f>'HE-Res'!$B$16</f>
        <v>Jørn Karlsen</v>
      </c>
      <c r="K55" s="89"/>
      <c r="L55" s="89"/>
      <c r="M55" s="89"/>
      <c r="N55" s="89"/>
      <c r="O55" s="89"/>
    </row>
    <row r="56" spans="1:15" ht="10.5" customHeight="1" thickBot="1">
      <c r="A56" s="100" t="str">
        <f>'HE-Res'!$A$16</f>
        <v>HE-12</v>
      </c>
      <c r="B56" s="101" t="str">
        <f>'HE-Res'!$D$16</f>
        <v>Katarina Holm (W/C)</v>
      </c>
      <c r="C56" s="110" t="s">
        <v>6</v>
      </c>
      <c r="K56" s="89"/>
      <c r="L56" s="89"/>
      <c r="M56" s="89"/>
      <c r="N56" s="89"/>
      <c r="O56" s="89"/>
    </row>
    <row r="57" spans="11:15" ht="9">
      <c r="K57" s="89"/>
      <c r="L57" s="89"/>
      <c r="M57" s="89"/>
      <c r="N57" s="89"/>
      <c r="O57" s="89"/>
    </row>
    <row r="58" spans="11:15" ht="9">
      <c r="K58" s="89"/>
      <c r="L58" s="89"/>
      <c r="M58" s="89"/>
      <c r="N58" s="89"/>
      <c r="O58" s="89"/>
    </row>
    <row r="59" spans="11:15" ht="28.5" customHeight="1">
      <c r="K59" s="89"/>
      <c r="L59" s="89"/>
      <c r="M59" s="89"/>
      <c r="N59" s="89"/>
      <c r="O59" s="89"/>
    </row>
    <row r="60" spans="1:23" s="84" customFormat="1" ht="48.75" customHeight="1">
      <c r="A60" s="83"/>
      <c r="B60" s="83"/>
      <c r="C60" s="83"/>
      <c r="D60" s="83"/>
      <c r="E60" s="83"/>
      <c r="F60" s="83"/>
      <c r="G60" s="83"/>
      <c r="H60" s="83"/>
      <c r="I60" s="83"/>
      <c r="J60" s="83"/>
      <c r="V60" s="85"/>
      <c r="W60" s="85"/>
    </row>
    <row r="61" spans="1:10" s="88" customFormat="1" ht="35.25">
      <c r="A61" s="87"/>
      <c r="B61" s="87"/>
      <c r="C61" s="87"/>
      <c r="D61" s="87"/>
      <c r="E61" s="87"/>
      <c r="F61" s="87"/>
      <c r="G61" s="87"/>
      <c r="H61" s="87"/>
      <c r="I61" s="87"/>
      <c r="J61" s="87"/>
    </row>
    <row r="62" spans="11:15" ht="30.75" customHeight="1">
      <c r="K62" s="89"/>
      <c r="L62" s="89"/>
      <c r="M62" s="89"/>
      <c r="N62" s="89"/>
      <c r="O62" s="89"/>
    </row>
    <row r="63" spans="11:15" ht="21.75" customHeight="1">
      <c r="K63" s="89"/>
      <c r="L63" s="89"/>
      <c r="M63" s="89"/>
      <c r="N63" s="89"/>
      <c r="O63" s="89"/>
    </row>
    <row r="64" spans="11:15" ht="22.5" customHeight="1">
      <c r="K64" s="89"/>
      <c r="L64" s="89"/>
      <c r="M64" s="89"/>
      <c r="N64" s="89"/>
      <c r="O64" s="89"/>
    </row>
    <row r="65" spans="11:15" ht="10.5" customHeight="1">
      <c r="K65" s="89"/>
      <c r="L65" s="89"/>
      <c r="M65" s="89"/>
      <c r="N65" s="89"/>
      <c r="O65" s="89"/>
    </row>
    <row r="66" spans="11:15" ht="10.5" customHeight="1">
      <c r="K66" s="89"/>
      <c r="L66" s="89"/>
      <c r="M66" s="89"/>
      <c r="N66" s="89"/>
      <c r="O66" s="89"/>
    </row>
    <row r="67" spans="11:15" ht="10.5" customHeight="1">
      <c r="K67" s="89"/>
      <c r="L67" s="89"/>
      <c r="M67" s="89"/>
      <c r="N67" s="89"/>
      <c r="O67" s="89"/>
    </row>
    <row r="68" spans="11:15" ht="10.5" customHeight="1">
      <c r="K68" s="89"/>
      <c r="L68" s="89"/>
      <c r="M68" s="89"/>
      <c r="N68" s="89"/>
      <c r="O68" s="89"/>
    </row>
    <row r="69" spans="11:15" ht="10.5" customHeight="1">
      <c r="K69" s="89"/>
      <c r="L69" s="89"/>
      <c r="M69" s="89"/>
      <c r="N69" s="89"/>
      <c r="O69" s="89"/>
    </row>
    <row r="70" spans="11:15" ht="10.5" customHeight="1">
      <c r="K70" s="89"/>
      <c r="L70" s="89"/>
      <c r="M70" s="89"/>
      <c r="N70" s="89"/>
      <c r="O70" s="89"/>
    </row>
    <row r="71" spans="11:15" ht="10.5" customHeight="1">
      <c r="K71" s="89"/>
      <c r="L71" s="89"/>
      <c r="M71" s="89"/>
      <c r="N71" s="89"/>
      <c r="O71" s="89"/>
    </row>
    <row r="72" spans="11:15" ht="10.5" customHeight="1">
      <c r="K72" s="89"/>
      <c r="L72" s="89"/>
      <c r="M72" s="89"/>
      <c r="N72" s="89"/>
      <c r="O72" s="89"/>
    </row>
    <row r="73" spans="11:15" ht="9">
      <c r="K73" s="89"/>
      <c r="L73" s="89"/>
      <c r="M73" s="89"/>
      <c r="N73" s="89"/>
      <c r="O73" s="89"/>
    </row>
    <row r="74" spans="11:15" ht="9">
      <c r="K74" s="89"/>
      <c r="L74" s="89"/>
      <c r="M74" s="89"/>
      <c r="N74" s="89"/>
      <c r="O74" s="89"/>
    </row>
    <row r="75" spans="11:15" ht="9">
      <c r="K75" s="89"/>
      <c r="L75" s="89"/>
      <c r="M75" s="89"/>
      <c r="N75" s="89"/>
      <c r="O75" s="89"/>
    </row>
    <row r="76" spans="11:15" ht="9">
      <c r="K76" s="89"/>
      <c r="L76" s="89"/>
      <c r="M76" s="89"/>
      <c r="N76" s="89"/>
      <c r="O76" s="89"/>
    </row>
    <row r="77" spans="1:15" ht="15.75">
      <c r="A77" s="112"/>
      <c r="B77" s="112"/>
      <c r="K77" s="89"/>
      <c r="L77" s="89"/>
      <c r="M77" s="89"/>
      <c r="N77" s="89"/>
      <c r="O77" s="89"/>
    </row>
    <row r="78" spans="1:15" ht="15.75">
      <c r="A78" s="112"/>
      <c r="B78" s="112"/>
      <c r="K78" s="89"/>
      <c r="L78" s="89"/>
      <c r="M78" s="89"/>
      <c r="N78" s="89"/>
      <c r="O78" s="89"/>
    </row>
    <row r="79" spans="1:15" ht="15.75">
      <c r="A79" s="112"/>
      <c r="B79" s="112"/>
      <c r="K79" s="89"/>
      <c r="L79" s="89"/>
      <c r="M79" s="89"/>
      <c r="N79" s="89"/>
      <c r="O79" s="89"/>
    </row>
    <row r="80" spans="1:15" ht="15.75">
      <c r="A80" s="112"/>
      <c r="B80" s="112"/>
      <c r="K80" s="89"/>
      <c r="L80" s="89"/>
      <c r="M80" s="89"/>
      <c r="N80" s="89"/>
      <c r="O80" s="89"/>
    </row>
    <row r="81" spans="1:15" ht="15.75">
      <c r="A81" s="112"/>
      <c r="B81" s="112"/>
      <c r="K81" s="89"/>
      <c r="L81" s="89"/>
      <c r="M81" s="89"/>
      <c r="N81" s="89"/>
      <c r="O81" s="89"/>
    </row>
    <row r="82" spans="1:15" ht="15.75">
      <c r="A82" s="112"/>
      <c r="B82" s="112"/>
      <c r="K82" s="89"/>
      <c r="L82" s="89"/>
      <c r="M82" s="89"/>
      <c r="N82" s="89"/>
      <c r="O82" s="89"/>
    </row>
    <row r="83" spans="1:15" ht="15.75">
      <c r="A83" s="112"/>
      <c r="B83" s="112"/>
      <c r="K83" s="89"/>
      <c r="L83" s="89"/>
      <c r="M83" s="89"/>
      <c r="N83" s="89"/>
      <c r="O83" s="89"/>
    </row>
    <row r="84" spans="1:15" ht="15.75">
      <c r="A84" s="112"/>
      <c r="B84" s="112"/>
      <c r="K84" s="89"/>
      <c r="L84" s="89"/>
      <c r="M84" s="89"/>
      <c r="N84" s="89"/>
      <c r="O84" s="89"/>
    </row>
    <row r="85" spans="1:15" ht="15.75">
      <c r="A85" s="112"/>
      <c r="B85" s="112"/>
      <c r="K85" s="89"/>
      <c r="L85" s="89"/>
      <c r="M85" s="89"/>
      <c r="N85" s="89"/>
      <c r="O85" s="89"/>
    </row>
    <row r="86" spans="1:15" ht="15.75">
      <c r="A86" s="112"/>
      <c r="B86" s="112"/>
      <c r="K86" s="89"/>
      <c r="L86" s="89"/>
      <c r="M86" s="89"/>
      <c r="N86" s="89"/>
      <c r="O86" s="89"/>
    </row>
    <row r="87" spans="1:15" ht="15.75">
      <c r="A87" s="112"/>
      <c r="B87" s="112"/>
      <c r="K87" s="89"/>
      <c r="L87" s="89"/>
      <c r="M87" s="89"/>
      <c r="N87" s="89"/>
      <c r="O87" s="89"/>
    </row>
    <row r="88" spans="1:15" ht="15.75">
      <c r="A88" s="112"/>
      <c r="B88" s="112"/>
      <c r="K88" s="89"/>
      <c r="L88" s="89"/>
      <c r="M88" s="89"/>
      <c r="N88" s="89"/>
      <c r="O88" s="89"/>
    </row>
    <row r="89" spans="1:15" ht="15.75">
      <c r="A89" s="112"/>
      <c r="B89" s="112"/>
      <c r="K89" s="89"/>
      <c r="L89" s="89"/>
      <c r="M89" s="89"/>
      <c r="N89" s="89"/>
      <c r="O89" s="89"/>
    </row>
    <row r="90" spans="1:15" ht="15.75">
      <c r="A90" s="112"/>
      <c r="B90" s="112"/>
      <c r="K90" s="89"/>
      <c r="L90" s="89"/>
      <c r="M90" s="89"/>
      <c r="N90" s="89"/>
      <c r="O90" s="89"/>
    </row>
    <row r="91" spans="1:15" ht="15.75">
      <c r="A91" s="112"/>
      <c r="B91" s="112"/>
      <c r="K91" s="89"/>
      <c r="L91" s="89"/>
      <c r="M91" s="89"/>
      <c r="N91" s="89"/>
      <c r="O91" s="89"/>
    </row>
    <row r="92" spans="1:15" ht="15.75">
      <c r="A92" s="112"/>
      <c r="B92" s="112"/>
      <c r="K92" s="89"/>
      <c r="L92" s="89"/>
      <c r="M92" s="89"/>
      <c r="N92" s="89"/>
      <c r="O92" s="89"/>
    </row>
    <row r="93" spans="11:15" ht="9">
      <c r="K93" s="89"/>
      <c r="L93" s="89"/>
      <c r="M93" s="89"/>
      <c r="N93" s="89"/>
      <c r="O93" s="89"/>
    </row>
    <row r="94" spans="11:15" ht="9">
      <c r="K94" s="89"/>
      <c r="L94" s="89"/>
      <c r="M94" s="89"/>
      <c r="N94" s="89"/>
      <c r="O94" s="89"/>
    </row>
    <row r="95" spans="11:15" ht="9">
      <c r="K95" s="89"/>
      <c r="L95" s="89"/>
      <c r="M95" s="89"/>
      <c r="N95" s="89"/>
      <c r="O95" s="89"/>
    </row>
    <row r="96" spans="11:15" ht="9">
      <c r="K96" s="89"/>
      <c r="L96" s="89"/>
      <c r="M96" s="89"/>
      <c r="N96" s="89"/>
      <c r="O96" s="89"/>
    </row>
    <row r="97" spans="11:15" ht="9">
      <c r="K97" s="89"/>
      <c r="L97" s="89"/>
      <c r="M97" s="89"/>
      <c r="N97" s="89"/>
      <c r="O97" s="89"/>
    </row>
    <row r="98" spans="11:15" ht="9">
      <c r="K98" s="89"/>
      <c r="L98" s="89"/>
      <c r="N98" s="89"/>
      <c r="O98" s="89"/>
    </row>
    <row r="104" spans="1:10" s="114" customFormat="1" ht="18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</row>
    <row r="105" spans="1:10" s="114" customFormat="1" ht="18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</row>
    <row r="106" spans="1:10" s="114" customFormat="1" ht="18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</row>
    <row r="107" spans="1:10" s="114" customFormat="1" ht="18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</row>
    <row r="108" spans="1:10" s="114" customFormat="1" ht="18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</row>
    <row r="109" spans="1:10" s="114" customFormat="1" ht="18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</row>
    <row r="110" spans="1:10" s="114" customFormat="1" ht="18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</row>
    <row r="111" spans="1:10" s="114" customFormat="1" ht="18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</row>
    <row r="112" spans="1:10" s="114" customFormat="1" ht="18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</row>
    <row r="113" spans="1:10" s="114" customFormat="1" ht="18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</row>
    <row r="114" spans="1:10" s="114" customFormat="1" ht="18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</row>
    <row r="115" spans="1:10" s="114" customFormat="1" ht="18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</row>
    <row r="116" spans="1:10" s="114" customFormat="1" ht="18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</row>
  </sheetData>
  <sheetProtection/>
  <printOptions horizontalCentered="1"/>
  <pageMargins left="0.2362204724409449" right="0.2362204724409449" top="0.3937007874015748" bottom="0.8267716535433072" header="0.5118110236220472" footer="0.7874015748031497"/>
  <pageSetup fitToHeight="2" fitToWidth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Hansen</dc:creator>
  <cp:keywords/>
  <dc:description/>
  <cp:lastModifiedBy>KSK</cp:lastModifiedBy>
  <cp:lastPrinted>2011-02-26T14:57:15Z</cp:lastPrinted>
  <dcterms:created xsi:type="dcterms:W3CDTF">1996-03-15T18:21:58Z</dcterms:created>
  <dcterms:modified xsi:type="dcterms:W3CDTF">2011-02-26T17:31:24Z</dcterms:modified>
  <cp:category/>
  <cp:version/>
  <cp:contentType/>
  <cp:contentStatus/>
</cp:coreProperties>
</file>