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4950" tabRatio="905" firstSheet="9" activeTab="19"/>
  </bookViews>
  <sheets>
    <sheet name="HM-Ræk" sheetId="1" r:id="rId1"/>
    <sheet name="HM-Res" sheetId="2" r:id="rId2"/>
    <sheet name="HA-Ræk" sheetId="3" r:id="rId3"/>
    <sheet name="HA-Res" sheetId="4" r:id="rId4"/>
    <sheet name="HB-Ræk" sheetId="5" r:id="rId5"/>
    <sheet name="HB-Res" sheetId="6" r:id="rId6"/>
    <sheet name="HC-Ræk" sheetId="7" r:id="rId7"/>
    <sheet name="HC-Res" sheetId="8" r:id="rId8"/>
    <sheet name="HD-Ræk" sheetId="9" r:id="rId9"/>
    <sheet name="HD-Res" sheetId="10" r:id="rId10"/>
    <sheet name="DM-Ræk" sheetId="11" r:id="rId11"/>
    <sheet name="DM-Res" sheetId="12" r:id="rId12"/>
    <sheet name="DA-Ræk" sheetId="13" r:id="rId13"/>
    <sheet name="DA-Res" sheetId="14" r:id="rId14"/>
    <sheet name="Scorecard" sheetId="15" r:id="rId15"/>
    <sheet name="PLACERING" sheetId="16" r:id="rId16"/>
    <sheet name="Parametre" sheetId="17" r:id="rId17"/>
    <sheet name="Tid - Fredag" sheetId="18" r:id="rId18"/>
    <sheet name="Tid-Lørdag" sheetId="19" r:id="rId19"/>
    <sheet name="Tid-Søndag" sheetId="20" r:id="rId20"/>
    <sheet name="DM" sheetId="21" r:id="rId21"/>
    <sheet name="OPSLAG" sheetId="22" r:id="rId22"/>
  </sheets>
  <definedNames>
    <definedName name="_Regression_Int" localSheetId="12" hidden="1">1</definedName>
    <definedName name="_Regression_Int" localSheetId="10" hidden="1">1</definedName>
    <definedName name="_Regression_Int" localSheetId="2" hidden="1">1</definedName>
    <definedName name="_Regression_Int" localSheetId="4" hidden="1">1</definedName>
    <definedName name="_Regression_Int" localSheetId="6" hidden="1">1</definedName>
    <definedName name="_Regression_Int" localSheetId="8" hidden="1">1</definedName>
    <definedName name="_Regression_Int" localSheetId="0" hidden="1">1</definedName>
    <definedName name="ACwvu.JJ." localSheetId="14" hidden="1">'Scorecard'!$BH$1</definedName>
    <definedName name="alle">'HA-Ræk'!$L$1:$N$485</definedName>
    <definedName name="OMRÅDE">'OPSLAG'!$A$2:$H$375</definedName>
    <definedName name="Rang">#REF!</definedName>
    <definedName name="ranglist">#REF!</definedName>
    <definedName name="Swvu.JJ." localSheetId="14" hidden="1">'Scorecard'!$BH$1</definedName>
    <definedName name="TOM" localSheetId="12">'DA-Ræk'!$B$4</definedName>
    <definedName name="TOM">'DM-Ræk'!$B$5</definedName>
    <definedName name="_xlnm.Print_Area" localSheetId="13">'DA-Res'!$A$1:$E$24</definedName>
    <definedName name="_xlnm.Print_Area" localSheetId="12">'DA-Ræk'!$A$1:$N$102</definedName>
    <definedName name="_xlnm.Print_Area" localSheetId="11">'DM-Res'!$A$1:$E$36</definedName>
    <definedName name="_xlnm.Print_Area" localSheetId="10">'DM-Ræk'!$A$1:$N$106</definedName>
    <definedName name="_xlnm.Print_Area" localSheetId="3">'HA-Res'!$A$1:$E$36</definedName>
    <definedName name="_xlnm.Print_Area" localSheetId="2">'HA-Ræk'!$A$1:$N$109</definedName>
    <definedName name="_xlnm.Print_Area" localSheetId="5">'HB-Res'!$A$1:$F$36</definedName>
    <definedName name="_xlnm.Print_Area" localSheetId="4">'HB-Ræk'!$A$1:$N$107</definedName>
    <definedName name="_xlnm.Print_Area" localSheetId="7">'HC-Res'!$A$1:$F$36</definedName>
    <definedName name="_xlnm.Print_Area" localSheetId="6">'HC-Ræk'!$A$1:$N$107</definedName>
    <definedName name="_xlnm.Print_Area" localSheetId="9">'HD-Res'!$A$1:$F$36</definedName>
    <definedName name="_xlnm.Print_Area" localSheetId="8">'HD-Ræk'!$A$1:$N$107</definedName>
    <definedName name="_xlnm.Print_Area" localSheetId="1">'HM-Res'!$A$1:$E$36</definedName>
    <definedName name="_xlnm.Print_Area" localSheetId="0">'HM-Ræk'!$A$1:$N$104</definedName>
    <definedName name="_xlnm.Print_Area" localSheetId="15">'PLACERING'!$A$1:$E$52</definedName>
    <definedName name="_xlnm.Print_Area" localSheetId="14">'Scorecard'!$B$1:$BF$40</definedName>
    <definedName name="_xlnm.Print_Area" localSheetId="17">'Tid - Fredag'!$A$1:$E$6</definedName>
    <definedName name="_xlnm.Print_Area" localSheetId="18">'Tid-Lørdag'!$A$1:$E$9</definedName>
    <definedName name="_xlnm.Print_Area" localSheetId="19">'Tid-Søndag'!$A$1:$E$7</definedName>
    <definedName name="wvu.JJ." localSheetId="14" hidden="1">{TRUE,TRUE,-0.8,-17,618,397.8,FALSE,FALSE,TRUE,TRUE,0,1,59,1,24,38,23,4,TRUE,TRUE,3,TRUE,1,TRUE,50,"Swvu.JJ.","ACwvu.JJ.",#N/A,FALSE,FALSE,0.3937007874015748,0.3937007874015748,0.3937007874015748,0.3937007874015748,2,"","",TRUE,TRUE,FALSE,FALSE,1,#N/A,1,1,"=R1C2:R40C58",FALSE,#N/A,#N/A,FALSE,FALSE,FALSE,9,600,600,FALSE,FALSE,TRUE,TRUE,TRUE}</definedName>
    <definedName name="Z_0141DA18_6D6B_4954_9A34_34C95EF9B32A_.wvu.PrintArea" localSheetId="14" hidden="1">'Scorecard'!$B$1:$BF$40</definedName>
    <definedName name="Z_8D14E1E8_7920_11D8_B5FF_0000E8625649_.wvu.PrintArea" localSheetId="14" hidden="1">'Scorecard'!$B$1:$BF$40</definedName>
    <definedName name="Z_A700F3B5_4001_11D5_B5FC_0000E8625649_.wvu.PrintArea" localSheetId="14" hidden="1">'Scorecard'!$B$1:$BF$40</definedName>
    <definedName name="Z_B4CD96B8_0432_45F6_A19E_1C2D21C662AD_.wvu.PrintArea" localSheetId="14" hidden="1">'Scorecard'!$B$1:$BF$40</definedName>
    <definedName name="Z_BE7F7768_4000_11D5_B5FC_0000E8625649_.wvu.PrintArea" localSheetId="14" hidden="1">'Scorecard'!$B$1:$BF$40</definedName>
  </definedNames>
  <calcPr fullCalcOnLoad="1"/>
</workbook>
</file>

<file path=xl/sharedStrings.xml><?xml version="1.0" encoding="utf-8"?>
<sst xmlns="http://schemas.openxmlformats.org/spreadsheetml/2006/main" count="1508" uniqueCount="450">
  <si>
    <t xml:space="preserve"> </t>
  </si>
  <si>
    <t>Kvartfinaler</t>
  </si>
  <si>
    <t>Semifinaler</t>
  </si>
  <si>
    <t>Finale</t>
  </si>
  <si>
    <t>1. seedet</t>
  </si>
  <si>
    <t>9.-16. seedet</t>
  </si>
  <si>
    <t>Kamp</t>
  </si>
  <si>
    <t>5.-8. seedet</t>
  </si>
  <si>
    <t>3.-4. seedet</t>
  </si>
  <si>
    <t>2. seedet</t>
  </si>
  <si>
    <t xml:space="preserve">  3. / 4. plads</t>
  </si>
  <si>
    <t>Pladserne: 5 - 8</t>
  </si>
  <si>
    <t xml:space="preserve">  5./ 6. plads</t>
  </si>
  <si>
    <t xml:space="preserve">  7./ 8. plads</t>
  </si>
  <si>
    <t>Pladserne 9-12:</t>
  </si>
  <si>
    <t xml:space="preserve">  9./ 10. plads</t>
  </si>
  <si>
    <t xml:space="preserve">  11./ 12. plads</t>
  </si>
  <si>
    <t>Pladserne: 13 - 16</t>
  </si>
  <si>
    <t xml:space="preserve">  13./ 14. plads</t>
  </si>
  <si>
    <t xml:space="preserve">  15./ 16. plads</t>
  </si>
  <si>
    <t>Herre Mester</t>
  </si>
  <si>
    <t>Resultat</t>
  </si>
  <si>
    <t>Vinder</t>
  </si>
  <si>
    <t>Taber</t>
  </si>
  <si>
    <t>Blank</t>
  </si>
  <si>
    <t>Sæt</t>
  </si>
  <si>
    <t>Længde</t>
  </si>
  <si>
    <t>/</t>
  </si>
  <si>
    <t>1. sæt</t>
  </si>
  <si>
    <t>2. sæt</t>
  </si>
  <si>
    <t>3. sæt</t>
  </si>
  <si>
    <t>4. sæt</t>
  </si>
  <si>
    <t>5. sæt</t>
  </si>
  <si>
    <t>Sum</t>
  </si>
  <si>
    <t>HM-01</t>
  </si>
  <si>
    <t>-</t>
  </si>
  <si>
    <t>HM-02</t>
  </si>
  <si>
    <t>HM-03</t>
  </si>
  <si>
    <t>HM-04</t>
  </si>
  <si>
    <t>HM-05</t>
  </si>
  <si>
    <t>HM-06</t>
  </si>
  <si>
    <t>HM-07</t>
  </si>
  <si>
    <t>HM-08</t>
  </si>
  <si>
    <t>HM-09</t>
  </si>
  <si>
    <t>HM-10</t>
  </si>
  <si>
    <t>HM-11</t>
  </si>
  <si>
    <t>HM-12</t>
  </si>
  <si>
    <t>HM-13</t>
  </si>
  <si>
    <t>HM-14</t>
  </si>
  <si>
    <t>HM-15</t>
  </si>
  <si>
    <t>HM-16</t>
  </si>
  <si>
    <t>HM-17</t>
  </si>
  <si>
    <t>HM-18</t>
  </si>
  <si>
    <t>HM-19</t>
  </si>
  <si>
    <t>HM-20</t>
  </si>
  <si>
    <t>HM-21</t>
  </si>
  <si>
    <t>HM-22</t>
  </si>
  <si>
    <t>HM-23</t>
  </si>
  <si>
    <t>HM-24</t>
  </si>
  <si>
    <t>HM-25</t>
  </si>
  <si>
    <t>HM-26</t>
  </si>
  <si>
    <t>HM-27</t>
  </si>
  <si>
    <t>HM-28</t>
  </si>
  <si>
    <t>HM-29</t>
  </si>
  <si>
    <t>HM-30</t>
  </si>
  <si>
    <t>HM-31</t>
  </si>
  <si>
    <t>HM-32</t>
  </si>
  <si>
    <t>KV-01</t>
  </si>
  <si>
    <t>KV-02</t>
  </si>
  <si>
    <t>KV-03</t>
  </si>
  <si>
    <t>KV-04</t>
  </si>
  <si>
    <t>KV-05</t>
  </si>
  <si>
    <t>KV-06</t>
  </si>
  <si>
    <t>KV-07</t>
  </si>
  <si>
    <t>KV-08</t>
  </si>
  <si>
    <t>Arthur Jakobsen</t>
  </si>
  <si>
    <t>OSC</t>
  </si>
  <si>
    <t>Mikkel Korsberg</t>
  </si>
  <si>
    <t>Silkeborg</t>
  </si>
  <si>
    <t>Søren Andersen</t>
  </si>
  <si>
    <t>Skovbakken</t>
  </si>
  <si>
    <t>Bjørn Laursen</t>
  </si>
  <si>
    <t>Jan Laursen</t>
  </si>
  <si>
    <t>Åbyhøj</t>
  </si>
  <si>
    <t>Martin Malis</t>
  </si>
  <si>
    <t>Herlev</t>
  </si>
  <si>
    <t>Jacob Toft-Jensen</t>
  </si>
  <si>
    <t>Egå</t>
  </si>
  <si>
    <t>Mads Conradsen</t>
  </si>
  <si>
    <t>Hørsholm</t>
  </si>
  <si>
    <t>Hans Bisgaard</t>
  </si>
  <si>
    <t>KSK</t>
  </si>
  <si>
    <t>Rune Sørensen</t>
  </si>
  <si>
    <t>Bjarke Stemann</t>
  </si>
  <si>
    <t>Finn Mäkeläinen</t>
  </si>
  <si>
    <t>Rene Nielsen</t>
  </si>
  <si>
    <t>Lars Peter Bredal</t>
  </si>
  <si>
    <t>Esbjerg</t>
  </si>
  <si>
    <t>Michael Christensen</t>
  </si>
  <si>
    <t>Benny Stjerneholm</t>
  </si>
  <si>
    <t>Anders Hanberg</t>
  </si>
  <si>
    <t>Jesper Kristiansen</t>
  </si>
  <si>
    <t>Hørning</t>
  </si>
  <si>
    <t>John Ladessa Sørensen</t>
  </si>
  <si>
    <t>Flemming Gertz</t>
  </si>
  <si>
    <t>Herre A</t>
  </si>
  <si>
    <t>HA-01</t>
  </si>
  <si>
    <t>HA-02</t>
  </si>
  <si>
    <t>HA-03</t>
  </si>
  <si>
    <t>HA-04</t>
  </si>
  <si>
    <t>HA-05</t>
  </si>
  <si>
    <t>HA-06</t>
  </si>
  <si>
    <t>HA-07</t>
  </si>
  <si>
    <t>HA-08</t>
  </si>
  <si>
    <t>HA-09</t>
  </si>
  <si>
    <t>HA-10</t>
  </si>
  <si>
    <t>HA-11</t>
  </si>
  <si>
    <t>HA-12</t>
  </si>
  <si>
    <t>HA-13</t>
  </si>
  <si>
    <t>HA-14</t>
  </si>
  <si>
    <t>HA-15</t>
  </si>
  <si>
    <t>HA-16</t>
  </si>
  <si>
    <t>HA-17</t>
  </si>
  <si>
    <t>HA-18</t>
  </si>
  <si>
    <t>HA-19</t>
  </si>
  <si>
    <t>HA-20</t>
  </si>
  <si>
    <t>HA-21</t>
  </si>
  <si>
    <t>HA-22</t>
  </si>
  <si>
    <t>HA-23</t>
  </si>
  <si>
    <t>HA-24</t>
  </si>
  <si>
    <t>HA-25</t>
  </si>
  <si>
    <t>HA-26</t>
  </si>
  <si>
    <t>HA-27</t>
  </si>
  <si>
    <t>HA-28</t>
  </si>
  <si>
    <t>HA-29</t>
  </si>
  <si>
    <t>HA-30</t>
  </si>
  <si>
    <t>HA-31</t>
  </si>
  <si>
    <t>HA-32</t>
  </si>
  <si>
    <t>Herre B</t>
  </si>
  <si>
    <t>HB-01</t>
  </si>
  <si>
    <t>Bane 5 / Fredag kl. 20:40</t>
  </si>
  <si>
    <t>HB-02</t>
  </si>
  <si>
    <t>Bane 1 / Fredag kl. 21:20</t>
  </si>
  <si>
    <t>HB-03</t>
  </si>
  <si>
    <t>Bane 2 / Fredag kl. 21:20</t>
  </si>
  <si>
    <t>HB-04</t>
  </si>
  <si>
    <t>Bane 3 / Fredag kl. 21:20</t>
  </si>
  <si>
    <t>HB-05</t>
  </si>
  <si>
    <t>Bane 4 / Fredag kl. 21:20</t>
  </si>
  <si>
    <t>HB-06</t>
  </si>
  <si>
    <t>Bane 4 / Fredag kl. 22:00</t>
  </si>
  <si>
    <t>HB-07</t>
  </si>
  <si>
    <t>Bane 5 / Fredag kl. 22:00</t>
  </si>
  <si>
    <t>HB-08</t>
  </si>
  <si>
    <t>Bane 5 / Fredag kl. 21:20</t>
  </si>
  <si>
    <t>HB-09</t>
  </si>
  <si>
    <t>Bane 4 / Lørdag Kl. 11:40</t>
  </si>
  <si>
    <t>HB-10</t>
  </si>
  <si>
    <t>Bane 4 / Lørdag Kl. 12:20</t>
  </si>
  <si>
    <t>HB-11</t>
  </si>
  <si>
    <t>Bane 4 / Lørdag Kl. 13:00</t>
  </si>
  <si>
    <t>HB-12</t>
  </si>
  <si>
    <t>Bane 4 / Lørdag Kl. 13:40</t>
  </si>
  <si>
    <t>HB-13</t>
  </si>
  <si>
    <t>Bane 4 / Lørdag Kl. 17:00</t>
  </si>
  <si>
    <t>HB-14</t>
  </si>
  <si>
    <t>Bane 4 / Lørdag Kl. 17:40</t>
  </si>
  <si>
    <t>HB-15</t>
  </si>
  <si>
    <t>Bane 1 / Søndag Kl. 11:40</t>
  </si>
  <si>
    <t>HB-16</t>
  </si>
  <si>
    <t>Bane 4 / Søndag Kl. 13:00</t>
  </si>
  <si>
    <t>HB-17</t>
  </si>
  <si>
    <t>Bane 4 / Lørdag Kl. 18:20</t>
  </si>
  <si>
    <t>HB-18</t>
  </si>
  <si>
    <t>Bane 4 / Lørdag Kl. 19:00</t>
  </si>
  <si>
    <t>HB-19</t>
  </si>
  <si>
    <t>Bane 4 / Søndag Kl. 12:20</t>
  </si>
  <si>
    <t>HB-20</t>
  </si>
  <si>
    <t>Bane 4 / Søndag Kl. 11:40</t>
  </si>
  <si>
    <t>HB-21</t>
  </si>
  <si>
    <t>Bane 4 / Lørdag Kl. 09:00</t>
  </si>
  <si>
    <t>HB-22</t>
  </si>
  <si>
    <t>Bane 4 / Lørdag Kl. 09:40</t>
  </si>
  <si>
    <t>HB-23</t>
  </si>
  <si>
    <t>Bane 4 / Lørdag Kl. 10:20</t>
  </si>
  <si>
    <t>HB-24</t>
  </si>
  <si>
    <t>Bane 4 / Lørdag Kl. 11:00</t>
  </si>
  <si>
    <t>HB-25</t>
  </si>
  <si>
    <t>Bane 4 / Lørdag Kl. 15:40</t>
  </si>
  <si>
    <t>HB-26</t>
  </si>
  <si>
    <t>Bane 4 / Lørdag Kl. 16:20</t>
  </si>
  <si>
    <t>HB-27</t>
  </si>
  <si>
    <t>Bane 4 / Søndag Kl. 11:00</t>
  </si>
  <si>
    <t>HB-28</t>
  </si>
  <si>
    <t>Bane 4 / Søndag Kl. 10:20</t>
  </si>
  <si>
    <t>HB-29</t>
  </si>
  <si>
    <t>Bane 4 / Lørdag Kl. 14:20</t>
  </si>
  <si>
    <t>HB-30</t>
  </si>
  <si>
    <t>Bane 4 / Lørdag Kl. 15:00</t>
  </si>
  <si>
    <t>HB-31</t>
  </si>
  <si>
    <t>Bane 4 / Søndag Kl. 09:40</t>
  </si>
  <si>
    <t>HB-32</t>
  </si>
  <si>
    <t>Bane 4 / Søndag Kl. 09:00</t>
  </si>
  <si>
    <t>Herre C</t>
  </si>
  <si>
    <t>HC-01</t>
  </si>
  <si>
    <t>Bane 1 / Fredag kl. 22:00</t>
  </si>
  <si>
    <t>HC-02</t>
  </si>
  <si>
    <t>Bane 3 / Fredag kl. 22:00</t>
  </si>
  <si>
    <t>HC-03</t>
  </si>
  <si>
    <t>Bane 3 / Fredag kl. 22:40</t>
  </si>
  <si>
    <t>HC-04</t>
  </si>
  <si>
    <t>Bane 1 / Fredag kl. 22:40</t>
  </si>
  <si>
    <t>HC-05</t>
  </si>
  <si>
    <t>Bane 2 / Fredag kl. 22:40</t>
  </si>
  <si>
    <t>HC-06</t>
  </si>
  <si>
    <t>Bane 4 / Fredag kl. 22:40</t>
  </si>
  <si>
    <t>HC-07</t>
  </si>
  <si>
    <t>Bane 5 / Fredag kl. 22:40</t>
  </si>
  <si>
    <t>HC-08</t>
  </si>
  <si>
    <t>Bane 2 / Fredag kl. 22:00</t>
  </si>
  <si>
    <t>HC-09</t>
  </si>
  <si>
    <t>Bane 5 / Lørdag Kl. 11:40</t>
  </si>
  <si>
    <t>HC-10</t>
  </si>
  <si>
    <t>Bane 5 / Lørdag Kl. 12:20</t>
  </si>
  <si>
    <t>HC-11</t>
  </si>
  <si>
    <t>Bane 5 / Lørdag Kl. 13:00</t>
  </si>
  <si>
    <t>HC-12</t>
  </si>
  <si>
    <t>Bane 5 / Lørdag Kl. 13:40</t>
  </si>
  <si>
    <t>HC-13</t>
  </si>
  <si>
    <t>Bane 5 / Lørdag Kl. 17:00</t>
  </si>
  <si>
    <t>HC-14</t>
  </si>
  <si>
    <t>Bane 5 / Lørdag Kl. 17:40</t>
  </si>
  <si>
    <t>HC-15</t>
  </si>
  <si>
    <t>Bane 1 / Søndag Kl. 11:00</t>
  </si>
  <si>
    <t>HC-16</t>
  </si>
  <si>
    <t>Bane 5 / Søndag Kl. 13:00</t>
  </si>
  <si>
    <t>HC-17</t>
  </si>
  <si>
    <t>Bane 5 / Lørdag Kl. 18:20</t>
  </si>
  <si>
    <t>HC-18</t>
  </si>
  <si>
    <t>Bane 5 / Lørdag Kl. 19:00</t>
  </si>
  <si>
    <t>HC-19</t>
  </si>
  <si>
    <t>Bane 5 / Søndag Kl. 12:20</t>
  </si>
  <si>
    <t>HC-20</t>
  </si>
  <si>
    <t>Bane 5 / Søndag Kl. 11:40</t>
  </si>
  <si>
    <t>HC-21</t>
  </si>
  <si>
    <t>Bane 5 / Lørdag Kl. 09:00</t>
  </si>
  <si>
    <t>HC-22</t>
  </si>
  <si>
    <t>Bane 5 / Lørdag Kl. 09:40</t>
  </si>
  <si>
    <t>HC-23</t>
  </si>
  <si>
    <t>Bane 5 / Lørdag Kl. 10:20</t>
  </si>
  <si>
    <t>HC-24</t>
  </si>
  <si>
    <t>Bane 5 / Lørdag Kl. 11:00</t>
  </si>
  <si>
    <t>HC-25</t>
  </si>
  <si>
    <t>Bane 5 / Lørdag Kl. 15:40</t>
  </si>
  <si>
    <t>HC-26</t>
  </si>
  <si>
    <t>Bane 5 / Lørdag Kl. 16:20</t>
  </si>
  <si>
    <t>HC-27</t>
  </si>
  <si>
    <t>Bane 5 / Søndag Kl. 11:00</t>
  </si>
  <si>
    <t>HC-28</t>
  </si>
  <si>
    <t>Bane 5 / Søndag Kl. 10:20</t>
  </si>
  <si>
    <t>HC-29</t>
  </si>
  <si>
    <t>Bane 5 / Lørdag Kl. 14:20</t>
  </si>
  <si>
    <t>HC-30</t>
  </si>
  <si>
    <t>Bane 5 / Lørdag Kl. 15:00</t>
  </si>
  <si>
    <t>HC-31</t>
  </si>
  <si>
    <t>Bane 5 / Søndag Kl. 09:40</t>
  </si>
  <si>
    <t>HC-32</t>
  </si>
  <si>
    <t>Bane 5 / Søndag Kl. 09:00</t>
  </si>
  <si>
    <t>Herre D</t>
  </si>
  <si>
    <t>HD-01</t>
  </si>
  <si>
    <t>Bane ? / Kl. ??:??</t>
  </si>
  <si>
    <t>HD-02</t>
  </si>
  <si>
    <t>HD-03</t>
  </si>
  <si>
    <t>HD-04</t>
  </si>
  <si>
    <t>HD-05</t>
  </si>
  <si>
    <t>HD-06</t>
  </si>
  <si>
    <t>HD-07</t>
  </si>
  <si>
    <t>HD-08</t>
  </si>
  <si>
    <t>HD-09</t>
  </si>
  <si>
    <t>HD-10</t>
  </si>
  <si>
    <t>HD-11</t>
  </si>
  <si>
    <t>HD-12</t>
  </si>
  <si>
    <t>HD-13</t>
  </si>
  <si>
    <t>HD-14</t>
  </si>
  <si>
    <t>HD-15</t>
  </si>
  <si>
    <t>HD-16</t>
  </si>
  <si>
    <t>HD-17</t>
  </si>
  <si>
    <t>HD-18</t>
  </si>
  <si>
    <t>HD-19</t>
  </si>
  <si>
    <t>HD-20</t>
  </si>
  <si>
    <t>HD-21</t>
  </si>
  <si>
    <t>HD-22</t>
  </si>
  <si>
    <t>HD-23</t>
  </si>
  <si>
    <t>HD-24</t>
  </si>
  <si>
    <t>HD-25</t>
  </si>
  <si>
    <t>HD-26</t>
  </si>
  <si>
    <t>HD-27</t>
  </si>
  <si>
    <t>HD-28</t>
  </si>
  <si>
    <t>HD-29</t>
  </si>
  <si>
    <t>HD-30</t>
  </si>
  <si>
    <t>HD-31</t>
  </si>
  <si>
    <t>HD-32</t>
  </si>
  <si>
    <t>Dame Mester</t>
  </si>
  <si>
    <t>DM-01</t>
  </si>
  <si>
    <t>DM-02</t>
  </si>
  <si>
    <t>DM-03</t>
  </si>
  <si>
    <t>DM-04</t>
  </si>
  <si>
    <t>DM-05</t>
  </si>
  <si>
    <t>DM-06</t>
  </si>
  <si>
    <t>DM-07</t>
  </si>
  <si>
    <t>DM-08</t>
  </si>
  <si>
    <t>DM-09</t>
  </si>
  <si>
    <t>DM-10</t>
  </si>
  <si>
    <t>DM-11</t>
  </si>
  <si>
    <t>DM-12</t>
  </si>
  <si>
    <t>DM-13</t>
  </si>
  <si>
    <t>DM-14</t>
  </si>
  <si>
    <t>DM-15</t>
  </si>
  <si>
    <t>DM-16</t>
  </si>
  <si>
    <t>DM-17</t>
  </si>
  <si>
    <t>DM-18</t>
  </si>
  <si>
    <t>DM-19</t>
  </si>
  <si>
    <t>DM-20</t>
  </si>
  <si>
    <t>DM-21</t>
  </si>
  <si>
    <t>DM-22</t>
  </si>
  <si>
    <t>DM-23</t>
  </si>
  <si>
    <t>DM-24</t>
  </si>
  <si>
    <t>DM-25</t>
  </si>
  <si>
    <t>DM-26</t>
  </si>
  <si>
    <t>DM-27</t>
  </si>
  <si>
    <t>DM-28</t>
  </si>
  <si>
    <t>DM-29</t>
  </si>
  <si>
    <t>DM-30</t>
  </si>
  <si>
    <t>DM-31</t>
  </si>
  <si>
    <t>DM-32</t>
  </si>
  <si>
    <t>Dame A</t>
  </si>
  <si>
    <t>DA-01</t>
  </si>
  <si>
    <t>DA-02</t>
  </si>
  <si>
    <t>DA-03</t>
  </si>
  <si>
    <t>DA-04</t>
  </si>
  <si>
    <t>DA-05</t>
  </si>
  <si>
    <t>DA-06</t>
  </si>
  <si>
    <t>DA-07</t>
  </si>
  <si>
    <t>DA-08</t>
  </si>
  <si>
    <t>DA-09</t>
  </si>
  <si>
    <t>DA-10</t>
  </si>
  <si>
    <t>DA-11</t>
  </si>
  <si>
    <t>DA-12</t>
  </si>
  <si>
    <t>DA-13</t>
  </si>
  <si>
    <t>DA-14</t>
  </si>
  <si>
    <t>DA-15</t>
  </si>
  <si>
    <t>DA-16</t>
  </si>
  <si>
    <t>DA-17</t>
  </si>
  <si>
    <t>DA-18</t>
  </si>
  <si>
    <t>DA-19</t>
  </si>
  <si>
    <t>DA-20</t>
  </si>
  <si>
    <t>DA-21</t>
  </si>
  <si>
    <t>DA-22</t>
  </si>
  <si>
    <t>DA-23</t>
  </si>
  <si>
    <t>DA-24</t>
  </si>
  <si>
    <t>DA-25</t>
  </si>
  <si>
    <t>DA-26</t>
  </si>
  <si>
    <t>DA-27</t>
  </si>
  <si>
    <t>DA-28</t>
  </si>
  <si>
    <t>DA-29</t>
  </si>
  <si>
    <t>DA-30</t>
  </si>
  <si>
    <t>DA-31</t>
  </si>
  <si>
    <t>DA-32</t>
  </si>
  <si>
    <t>HE-</t>
  </si>
  <si>
    <t>04</t>
  </si>
  <si>
    <t>Spillere ..............:</t>
  </si>
  <si>
    <t>1.sæt</t>
  </si>
  <si>
    <t>2.sæt</t>
  </si>
  <si>
    <t>3.sæt</t>
  </si>
  <si>
    <t>4.sæt</t>
  </si>
  <si>
    <t>5.sæt</t>
  </si>
  <si>
    <t>Resultat .............:</t>
  </si>
  <si>
    <t>Vinder .....:</t>
  </si>
  <si>
    <t>Dommere ..........:</t>
  </si>
  <si>
    <t>&amp;</t>
  </si>
  <si>
    <t>1.</t>
  </si>
  <si>
    <t>sæt</t>
  </si>
  <si>
    <t>2.</t>
  </si>
  <si>
    <t>3.</t>
  </si>
  <si>
    <t>4.</t>
  </si>
  <si>
    <t>5.</t>
  </si>
  <si>
    <t>H</t>
  </si>
  <si>
    <t>V</t>
  </si>
  <si>
    <t>Pause mellem sæt:</t>
  </si>
  <si>
    <t>90 sekunder</t>
  </si>
  <si>
    <t>Eks.:</t>
  </si>
  <si>
    <t xml:space="preserve"> Michael Hansen, Slagelse</t>
  </si>
  <si>
    <t xml:space="preserve"> 9</t>
  </si>
  <si>
    <t xml:space="preserve">1 </t>
  </si>
  <si>
    <t>Opvarmning:</t>
  </si>
  <si>
    <t>2,5 min. i hver side.</t>
  </si>
  <si>
    <t xml:space="preserve"> Michael Hansen, OSC</t>
  </si>
  <si>
    <t>Søren Nørgård, Amager (2)</t>
  </si>
  <si>
    <t>Morten Kristensen, Hørning (1)</t>
  </si>
  <si>
    <t>Søren vinder 2 ud af 3 kampe</t>
  </si>
  <si>
    <t>3-1 og 3-2</t>
  </si>
  <si>
    <t>Turneringsnavn:</t>
  </si>
  <si>
    <t>Forza Challenger</t>
  </si>
  <si>
    <t>Klubnavn:</t>
  </si>
  <si>
    <t>Aalborg Squash Klub</t>
  </si>
  <si>
    <t>Plads 5-6</t>
  </si>
  <si>
    <t>Plads 5-8</t>
  </si>
  <si>
    <t>Finaler</t>
  </si>
  <si>
    <t>1. seeded</t>
  </si>
  <si>
    <t>8. seeded</t>
  </si>
  <si>
    <t>Pulje 1</t>
  </si>
  <si>
    <t>4. seeded</t>
  </si>
  <si>
    <t>5. seeded</t>
  </si>
  <si>
    <t>9. seeded</t>
  </si>
  <si>
    <t>Pulje 2</t>
  </si>
  <si>
    <t>3. seeded</t>
  </si>
  <si>
    <t>6. seeded</t>
  </si>
  <si>
    <t>10. seeded</t>
  </si>
  <si>
    <t>Pulje 3</t>
  </si>
  <si>
    <t>Plads 7-8</t>
  </si>
  <si>
    <t>2. seeded</t>
  </si>
  <si>
    <t>Plads 3-4</t>
  </si>
  <si>
    <t>7. seeded</t>
  </si>
  <si>
    <t>11. seeded</t>
  </si>
  <si>
    <t>Plads 9-11</t>
  </si>
  <si>
    <t>3'er pulje 1</t>
  </si>
  <si>
    <t>Aalborg Challenger</t>
  </si>
  <si>
    <t>3'er pulje 2</t>
  </si>
  <si>
    <t>3'er pulje 3</t>
  </si>
  <si>
    <t>RÆKKE</t>
  </si>
  <si>
    <t>SPILLERE</t>
  </si>
  <si>
    <t>RESULTAT</t>
  </si>
  <si>
    <t>VINDER</t>
  </si>
  <si>
    <t>TABER</t>
  </si>
  <si>
    <t>DA-33</t>
  </si>
  <si>
    <t>DB-33</t>
  </si>
  <si>
    <t>DC-33</t>
  </si>
  <si>
    <t>DM-33</t>
  </si>
  <si>
    <t>HA-33</t>
  </si>
  <si>
    <t>HB-33</t>
  </si>
  <si>
    <t>HC-33</t>
  </si>
  <si>
    <t>HD-33</t>
  </si>
  <si>
    <t>HE-33</t>
  </si>
  <si>
    <t>HF-33</t>
  </si>
  <si>
    <t>ZZ-33</t>
  </si>
  <si>
    <t>Kamplængde fredag</t>
  </si>
  <si>
    <t>Kamplængde lørdag</t>
  </si>
  <si>
    <t>Bye</t>
  </si>
  <si>
    <t>9/0 9/0 9/0</t>
  </si>
  <si>
    <t>0/9 0/9 0/9</t>
  </si>
</sst>
</file>

<file path=xl/styles.xml><?xml version="1.0" encoding="utf-8"?>
<styleSheet xmlns="http://schemas.openxmlformats.org/spreadsheetml/2006/main">
  <numFmts count="35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00"/>
    <numFmt numFmtId="183" formatCode="hh\:mm"/>
    <numFmt numFmtId="184" formatCode="General_)"/>
    <numFmt numFmtId="185" formatCode="0#"/>
    <numFmt numFmtId="186" formatCode="dd/mm/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name val="Arial"/>
      <family val="0"/>
    </font>
    <font>
      <b/>
      <u val="single"/>
      <sz val="12"/>
      <name val="Arial"/>
      <family val="0"/>
    </font>
    <font>
      <b/>
      <sz val="16"/>
      <name val="Arial"/>
      <family val="0"/>
    </font>
    <font>
      <b/>
      <u val="single"/>
      <sz val="16"/>
      <name val="Arial"/>
      <family val="0"/>
    </font>
    <font>
      <sz val="12"/>
      <color indexed="9"/>
      <name val="Arial"/>
      <family val="0"/>
    </font>
    <font>
      <sz val="9"/>
      <name val="Arial Narrow"/>
      <family val="0"/>
    </font>
    <font>
      <b/>
      <sz val="18"/>
      <name val="Arial"/>
      <family val="2"/>
    </font>
    <font>
      <sz val="11"/>
      <name val="Arial"/>
      <family val="0"/>
    </font>
    <font>
      <b/>
      <sz val="20"/>
      <color indexed="9"/>
      <name val="Arial"/>
      <family val="2"/>
    </font>
    <font>
      <b/>
      <sz val="14"/>
      <name val="Arial"/>
      <family val="0"/>
    </font>
    <font>
      <sz val="7"/>
      <name val="Arial"/>
      <family val="0"/>
    </font>
    <font>
      <b/>
      <sz val="28"/>
      <name val="Hobo BT"/>
      <family val="0"/>
    </font>
    <font>
      <b/>
      <sz val="28"/>
      <name val="Arial Narrow"/>
      <family val="2"/>
    </font>
    <font>
      <sz val="28"/>
      <name val="ProseAntique"/>
      <family val="0"/>
    </font>
    <font>
      <sz val="28"/>
      <name val="Gill Sans Ultra Bold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4"/>
      <name val="Arial"/>
      <family val="0"/>
    </font>
    <font>
      <b/>
      <sz val="28"/>
      <name val="Arial"/>
      <family val="0"/>
    </font>
    <font>
      <b/>
      <sz val="22"/>
      <name val="Arial"/>
      <family val="0"/>
    </font>
    <font>
      <sz val="16"/>
      <name val="Arial"/>
      <family val="0"/>
    </font>
    <font>
      <b/>
      <sz val="12"/>
      <color indexed="9"/>
      <name val="Arial"/>
      <family val="2"/>
    </font>
    <font>
      <i/>
      <sz val="10"/>
      <name val="Arial"/>
      <family val="0"/>
    </font>
    <font>
      <sz val="24"/>
      <name val="Arial"/>
      <family val="2"/>
    </font>
    <font>
      <sz val="18"/>
      <name val="Arial"/>
      <family val="2"/>
    </font>
    <font>
      <b/>
      <i/>
      <u val="single"/>
      <sz val="22"/>
      <name val="Castellar"/>
      <family val="1"/>
    </font>
    <font>
      <b/>
      <u val="single"/>
      <sz val="26"/>
      <name val="FrizQuadrata BT"/>
      <family val="0"/>
    </font>
    <font>
      <b/>
      <sz val="12"/>
      <name val="FrizQuadrata BT"/>
      <family val="0"/>
    </font>
    <font>
      <b/>
      <u val="single"/>
      <sz val="12"/>
      <name val="FrizQuadrata BT"/>
      <family val="0"/>
    </font>
    <font>
      <b/>
      <sz val="7"/>
      <name val="Arial"/>
      <family val="0"/>
    </font>
    <font>
      <b/>
      <sz val="28"/>
      <name val="Times New Roman"/>
      <family val="1"/>
    </font>
    <font>
      <sz val="40"/>
      <name val="Times New Roman"/>
      <family val="1"/>
    </font>
    <font>
      <b/>
      <sz val="7"/>
      <name val="Arial Narrow"/>
      <family val="2"/>
    </font>
    <font>
      <b/>
      <sz val="18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4" fontId="17" fillId="0" borderId="0">
      <alignment horizontal="right"/>
      <protection/>
    </xf>
    <xf numFmtId="184" fontId="17" fillId="0" borderId="0">
      <alignment horizontal="right"/>
      <protection/>
    </xf>
    <xf numFmtId="184" fontId="17" fillId="0" borderId="0">
      <alignment horizontal="right"/>
      <protection/>
    </xf>
    <xf numFmtId="184" fontId="17" fillId="0" borderId="0">
      <alignment horizontal="right"/>
      <protection/>
    </xf>
    <xf numFmtId="184" fontId="17" fillId="0" borderId="0">
      <alignment horizontal="right"/>
      <protection/>
    </xf>
    <xf numFmtId="184" fontId="17" fillId="0" borderId="0">
      <alignment horizontal="right"/>
      <protection/>
    </xf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" fontId="5" fillId="0" borderId="15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0" fontId="5" fillId="0" borderId="0" xfId="0" applyNumberFormat="1" applyFont="1" applyBorder="1" applyAlignment="1" quotePrefix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20" fontId="1" fillId="0" borderId="0" xfId="0" applyNumberFormat="1" applyFont="1" applyAlignment="1">
      <alignment horizontal="left" vertical="center"/>
    </xf>
    <xf numFmtId="20" fontId="13" fillId="0" borderId="28" xfId="0" applyNumberFormat="1" applyFont="1" applyBorder="1" applyAlignment="1">
      <alignment horizontal="left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20" fontId="13" fillId="0" borderId="29" xfId="0" applyNumberFormat="1" applyFont="1" applyBorder="1" applyAlignment="1">
      <alignment horizontal="center" vertical="center"/>
    </xf>
    <xf numFmtId="20" fontId="13" fillId="0" borderId="2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20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 quotePrefix="1">
      <alignment horizontal="center" vertical="center"/>
    </xf>
    <xf numFmtId="20" fontId="13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3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13" fillId="0" borderId="0" xfId="0" applyFont="1" applyAlignment="1">
      <alignment/>
    </xf>
    <xf numFmtId="184" fontId="18" fillId="0" borderId="0" xfId="25" applyFont="1" applyAlignment="1">
      <alignment horizontal="centerContinuous"/>
      <protection/>
    </xf>
    <xf numFmtId="184" fontId="19" fillId="0" borderId="0" xfId="25" applyFont="1" applyAlignment="1">
      <alignment horizontal="centerContinuous"/>
      <protection/>
    </xf>
    <xf numFmtId="184" fontId="21" fillId="0" borderId="0" xfId="25" applyFont="1">
      <alignment horizontal="right"/>
      <protection/>
    </xf>
    <xf numFmtId="184" fontId="17" fillId="0" borderId="0" xfId="25" applyFont="1">
      <alignment horizontal="right"/>
      <protection/>
    </xf>
    <xf numFmtId="184" fontId="22" fillId="0" borderId="0" xfId="25" applyFont="1">
      <alignment horizontal="right"/>
      <protection/>
    </xf>
    <xf numFmtId="184" fontId="17" fillId="0" borderId="0" xfId="25">
      <alignment horizontal="right"/>
      <protection/>
    </xf>
    <xf numFmtId="184" fontId="22" fillId="0" borderId="0" xfId="25" applyFont="1" applyAlignment="1">
      <alignment/>
      <protection/>
    </xf>
    <xf numFmtId="184" fontId="23" fillId="0" borderId="0" xfId="25" applyFont="1" applyAlignment="1" applyProtection="1">
      <alignment horizontal="center"/>
      <protection/>
    </xf>
    <xf numFmtId="184" fontId="23" fillId="0" borderId="0" xfId="25" applyFont="1">
      <alignment horizontal="right"/>
      <protection/>
    </xf>
    <xf numFmtId="184" fontId="23" fillId="0" borderId="0" xfId="25" applyFont="1" applyAlignment="1">
      <alignment/>
      <protection/>
    </xf>
    <xf numFmtId="184" fontId="17" fillId="0" borderId="0" xfId="25" applyFont="1" applyAlignment="1">
      <alignment horizontal="left"/>
      <protection/>
    </xf>
    <xf numFmtId="184" fontId="17" fillId="0" borderId="0" xfId="25" applyAlignment="1">
      <alignment horizontal="left"/>
      <protection/>
    </xf>
    <xf numFmtId="184" fontId="22" fillId="0" borderId="0" xfId="25" applyFont="1" applyAlignment="1" applyProtection="1">
      <alignment horizontal="right"/>
      <protection/>
    </xf>
    <xf numFmtId="184" fontId="22" fillId="0" borderId="33" xfId="25" applyFont="1" applyBorder="1" applyAlignment="1" applyProtection="1">
      <alignment horizontal="center"/>
      <protection/>
    </xf>
    <xf numFmtId="184" fontId="22" fillId="0" borderId="34" xfId="25" applyFont="1" applyBorder="1" applyAlignment="1" applyProtection="1">
      <alignment horizontal="left"/>
      <protection/>
    </xf>
    <xf numFmtId="184" fontId="22" fillId="0" borderId="35" xfId="25" applyFont="1" applyBorder="1" applyAlignment="1" applyProtection="1">
      <alignment horizontal="center"/>
      <protection/>
    </xf>
    <xf numFmtId="184" fontId="22" fillId="0" borderId="36" xfId="25" applyFont="1" applyBorder="1" applyAlignment="1" applyProtection="1">
      <alignment horizontal="left"/>
      <protection/>
    </xf>
    <xf numFmtId="184" fontId="22" fillId="0" borderId="37" xfId="25" applyFont="1" applyBorder="1">
      <alignment horizontal="right"/>
      <protection/>
    </xf>
    <xf numFmtId="184" fontId="22" fillId="0" borderId="38" xfId="25" applyFont="1" applyBorder="1">
      <alignment horizontal="right"/>
      <protection/>
    </xf>
    <xf numFmtId="184" fontId="22" fillId="0" borderId="39" xfId="25" applyFont="1" applyBorder="1">
      <alignment horizontal="right"/>
      <protection/>
    </xf>
    <xf numFmtId="184" fontId="22" fillId="0" borderId="0" xfId="25" applyFont="1" applyBorder="1">
      <alignment horizontal="right"/>
      <protection/>
    </xf>
    <xf numFmtId="184" fontId="22" fillId="0" borderId="40" xfId="25" applyFont="1" applyBorder="1">
      <alignment horizontal="right"/>
      <protection/>
    </xf>
    <xf numFmtId="184" fontId="22" fillId="0" borderId="41" xfId="25" applyFont="1" applyBorder="1">
      <alignment horizontal="right"/>
      <protection/>
    </xf>
    <xf numFmtId="184" fontId="22" fillId="0" borderId="42" xfId="25" applyFont="1" applyBorder="1">
      <alignment horizontal="right"/>
      <protection/>
    </xf>
    <xf numFmtId="184" fontId="7" fillId="0" borderId="0" xfId="25" applyFont="1">
      <alignment horizontal="right"/>
      <protection/>
    </xf>
    <xf numFmtId="184" fontId="22" fillId="0" borderId="0" xfId="25" applyFont="1" applyAlignment="1" applyProtection="1">
      <alignment horizontal="left"/>
      <protection/>
    </xf>
    <xf numFmtId="184" fontId="8" fillId="0" borderId="0" xfId="25" applyFont="1" applyBorder="1" applyAlignment="1" applyProtection="1">
      <alignment horizontal="left"/>
      <protection/>
    </xf>
    <xf numFmtId="184" fontId="8" fillId="0" borderId="0" xfId="25" applyFont="1" applyAlignment="1">
      <alignment horizontal="left"/>
      <protection/>
    </xf>
    <xf numFmtId="184" fontId="8" fillId="0" borderId="0" xfId="25" applyFont="1" applyAlignment="1" applyProtection="1">
      <alignment horizontal="left"/>
      <protection/>
    </xf>
    <xf numFmtId="184" fontId="24" fillId="0" borderId="0" xfId="25" applyFont="1">
      <alignment horizontal="right"/>
      <protection/>
    </xf>
    <xf numFmtId="184" fontId="25" fillId="0" borderId="0" xfId="25" applyFont="1">
      <alignment horizontal="right"/>
      <protection/>
    </xf>
    <xf numFmtId="184" fontId="26" fillId="0" borderId="0" xfId="25" applyFont="1">
      <alignment horizontal="right"/>
      <protection/>
    </xf>
    <xf numFmtId="184" fontId="27" fillId="0" borderId="0" xfId="25" applyFont="1">
      <alignment horizontal="right"/>
      <protection/>
    </xf>
    <xf numFmtId="184" fontId="28" fillId="0" borderId="0" xfId="24" applyFont="1" applyAlignment="1" applyProtection="1">
      <alignment horizontal="left"/>
      <protection/>
    </xf>
    <xf numFmtId="184" fontId="17" fillId="0" borderId="0" xfId="24" applyAlignment="1">
      <alignment horizontal="left"/>
      <protection/>
    </xf>
    <xf numFmtId="184" fontId="17" fillId="0" borderId="0" xfId="24">
      <alignment horizontal="right"/>
      <protection/>
    </xf>
    <xf numFmtId="184" fontId="17" fillId="0" borderId="0" xfId="24" applyAlignment="1">
      <alignment horizontal="center"/>
      <protection/>
    </xf>
    <xf numFmtId="184" fontId="4" fillId="0" borderId="0" xfId="24" applyFont="1" applyAlignment="1">
      <alignment horizontal="center"/>
      <protection/>
    </xf>
    <xf numFmtId="184" fontId="4" fillId="0" borderId="0" xfId="24" applyFont="1">
      <alignment horizontal="right"/>
      <protection/>
    </xf>
    <xf numFmtId="184" fontId="17" fillId="0" borderId="0" xfId="24" applyAlignment="1" applyProtection="1">
      <alignment horizontal="left"/>
      <protection/>
    </xf>
    <xf numFmtId="185" fontId="4" fillId="0" borderId="0" xfId="24" applyNumberFormat="1" applyFont="1" applyAlignment="1">
      <alignment horizontal="left"/>
      <protection/>
    </xf>
    <xf numFmtId="184" fontId="9" fillId="0" borderId="0" xfId="24" applyFont="1" applyAlignment="1" applyProtection="1">
      <alignment horizontal="left"/>
      <protection/>
    </xf>
    <xf numFmtId="184" fontId="1" fillId="0" borderId="0" xfId="24" applyFont="1">
      <alignment horizontal="right"/>
      <protection/>
    </xf>
    <xf numFmtId="184" fontId="29" fillId="0" borderId="0" xfId="24" applyFont="1" applyAlignment="1">
      <alignment horizontal="left"/>
      <protection/>
    </xf>
    <xf numFmtId="184" fontId="29" fillId="0" borderId="0" xfId="24" applyFont="1" applyAlignment="1" applyProtection="1">
      <alignment horizontal="left"/>
      <protection/>
    </xf>
    <xf numFmtId="184" fontId="13" fillId="0" borderId="0" xfId="24" applyFont="1" applyAlignment="1" applyProtection="1">
      <alignment horizontal="centerContinuous"/>
      <protection/>
    </xf>
    <xf numFmtId="184" fontId="17" fillId="0" borderId="0" xfId="24" applyAlignment="1">
      <alignment horizontal="centerContinuous"/>
      <protection/>
    </xf>
    <xf numFmtId="184" fontId="4" fillId="0" borderId="0" xfId="24" applyFont="1" applyAlignment="1">
      <alignment horizontal="left"/>
      <protection/>
    </xf>
    <xf numFmtId="184" fontId="17" fillId="0" borderId="0" xfId="24" applyAlignment="1" quotePrefix="1">
      <alignment horizontal="center"/>
      <protection/>
    </xf>
    <xf numFmtId="184" fontId="4" fillId="0" borderId="0" xfId="24" applyFont="1" applyAlignment="1">
      <alignment horizontal="centerContinuous"/>
      <protection/>
    </xf>
    <xf numFmtId="184" fontId="4" fillId="0" borderId="0" xfId="24" applyFont="1" applyAlignment="1" applyProtection="1">
      <alignment horizontal="left"/>
      <protection/>
    </xf>
    <xf numFmtId="185" fontId="4" fillId="0" borderId="0" xfId="24" applyNumberFormat="1" applyFont="1" applyAlignment="1" quotePrefix="1">
      <alignment horizontal="left"/>
      <protection/>
    </xf>
    <xf numFmtId="185" fontId="4" fillId="0" borderId="9" xfId="24" applyNumberFormat="1" applyFont="1" applyBorder="1" applyAlignment="1" quotePrefix="1">
      <alignment horizontal="left"/>
      <protection/>
    </xf>
    <xf numFmtId="184" fontId="4" fillId="0" borderId="9" xfId="24" applyFont="1" applyBorder="1" applyAlignment="1" applyProtection="1">
      <alignment horizontal="left"/>
      <protection/>
    </xf>
    <xf numFmtId="184" fontId="19" fillId="0" borderId="0" xfId="23" applyFont="1" applyAlignment="1">
      <alignment horizontal="centerContinuous"/>
      <protection/>
    </xf>
    <xf numFmtId="184" fontId="20" fillId="0" borderId="0" xfId="23" applyFont="1">
      <alignment horizontal="right"/>
      <protection/>
    </xf>
    <xf numFmtId="184" fontId="20" fillId="0" borderId="0" xfId="23" applyFont="1" applyAlignment="1">
      <alignment horizontal="left"/>
      <protection/>
    </xf>
    <xf numFmtId="184" fontId="21" fillId="0" borderId="0" xfId="23" applyFont="1">
      <alignment horizontal="right"/>
      <protection/>
    </xf>
    <xf numFmtId="184" fontId="21" fillId="0" borderId="0" xfId="23" applyFont="1" applyAlignment="1">
      <alignment horizontal="left"/>
      <protection/>
    </xf>
    <xf numFmtId="184" fontId="17" fillId="0" borderId="0" xfId="23" applyFont="1">
      <alignment horizontal="right"/>
      <protection/>
    </xf>
    <xf numFmtId="184" fontId="22" fillId="0" borderId="0" xfId="23" applyFont="1">
      <alignment horizontal="right"/>
      <protection/>
    </xf>
    <xf numFmtId="184" fontId="17" fillId="0" borderId="0" xfId="23">
      <alignment horizontal="right"/>
      <protection/>
    </xf>
    <xf numFmtId="184" fontId="17" fillId="0" borderId="0" xfId="23" applyAlignment="1">
      <alignment horizontal="left"/>
      <protection/>
    </xf>
    <xf numFmtId="184" fontId="22" fillId="0" borderId="0" xfId="23" applyFont="1" applyAlignment="1">
      <alignment/>
      <protection/>
    </xf>
    <xf numFmtId="184" fontId="23" fillId="0" borderId="0" xfId="23" applyFont="1" applyAlignment="1" applyProtection="1">
      <alignment horizontal="center"/>
      <protection/>
    </xf>
    <xf numFmtId="184" fontId="23" fillId="0" borderId="0" xfId="23" applyFont="1">
      <alignment horizontal="right"/>
      <protection/>
    </xf>
    <xf numFmtId="184" fontId="23" fillId="0" borderId="0" xfId="23" applyFont="1" applyAlignment="1">
      <alignment/>
      <protection/>
    </xf>
    <xf numFmtId="184" fontId="22" fillId="0" borderId="0" xfId="23" applyFont="1" applyAlignment="1" applyProtection="1">
      <alignment horizontal="right"/>
      <protection/>
    </xf>
    <xf numFmtId="184" fontId="22" fillId="0" borderId="33" xfId="23" applyFont="1" applyBorder="1" applyAlignment="1" applyProtection="1">
      <alignment horizontal="center"/>
      <protection/>
    </xf>
    <xf numFmtId="184" fontId="22" fillId="0" borderId="34" xfId="23" applyFont="1" applyBorder="1" applyAlignment="1" applyProtection="1">
      <alignment horizontal="left"/>
      <protection/>
    </xf>
    <xf numFmtId="184" fontId="22" fillId="0" borderId="35" xfId="23" applyFont="1" applyBorder="1" applyAlignment="1" applyProtection="1">
      <alignment horizontal="center"/>
      <protection/>
    </xf>
    <xf numFmtId="184" fontId="22" fillId="0" borderId="36" xfId="23" applyFont="1" applyBorder="1" applyAlignment="1" applyProtection="1">
      <alignment horizontal="left"/>
      <protection/>
    </xf>
    <xf numFmtId="184" fontId="22" fillId="0" borderId="37" xfId="23" applyFont="1" applyBorder="1">
      <alignment horizontal="right"/>
      <protection/>
    </xf>
    <xf numFmtId="184" fontId="22" fillId="0" borderId="38" xfId="23" applyFont="1" applyBorder="1">
      <alignment horizontal="right"/>
      <protection/>
    </xf>
    <xf numFmtId="184" fontId="22" fillId="0" borderId="39" xfId="23" applyFont="1" applyBorder="1">
      <alignment horizontal="right"/>
      <protection/>
    </xf>
    <xf numFmtId="184" fontId="22" fillId="0" borderId="0" xfId="23" applyFont="1" applyBorder="1">
      <alignment horizontal="right"/>
      <protection/>
    </xf>
    <xf numFmtId="184" fontId="22" fillId="0" borderId="40" xfId="23" applyFont="1" applyBorder="1">
      <alignment horizontal="right"/>
      <protection/>
    </xf>
    <xf numFmtId="184" fontId="22" fillId="0" borderId="41" xfId="23" applyFont="1" applyBorder="1">
      <alignment horizontal="right"/>
      <protection/>
    </xf>
    <xf numFmtId="184" fontId="22" fillId="0" borderId="42" xfId="23" applyFont="1" applyBorder="1">
      <alignment horizontal="right"/>
      <protection/>
    </xf>
    <xf numFmtId="184" fontId="7" fillId="0" borderId="0" xfId="23" applyFont="1" applyBorder="1" applyAlignment="1">
      <alignment horizontal="left"/>
      <protection/>
    </xf>
    <xf numFmtId="184" fontId="22" fillId="0" borderId="33" xfId="23" applyFont="1" applyFill="1" applyBorder="1" applyAlignment="1" applyProtection="1">
      <alignment horizontal="center"/>
      <protection/>
    </xf>
    <xf numFmtId="184" fontId="22" fillId="0" borderId="34" xfId="23" applyFont="1" applyFill="1" applyBorder="1" applyAlignment="1" applyProtection="1">
      <alignment horizontal="left"/>
      <protection/>
    </xf>
    <xf numFmtId="184" fontId="22" fillId="0" borderId="35" xfId="23" applyFont="1" applyFill="1" applyBorder="1" applyAlignment="1" applyProtection="1">
      <alignment horizontal="center"/>
      <protection/>
    </xf>
    <xf numFmtId="184" fontId="22" fillId="0" borderId="36" xfId="23" applyFont="1" applyFill="1" applyBorder="1" applyAlignment="1" applyProtection="1">
      <alignment horizontal="left"/>
      <protection/>
    </xf>
    <xf numFmtId="184" fontId="22" fillId="0" borderId="0" xfId="23" applyFont="1" applyAlignment="1" applyProtection="1">
      <alignment horizontal="left"/>
      <protection/>
    </xf>
    <xf numFmtId="184" fontId="8" fillId="0" borderId="0" xfId="23" applyFont="1" applyBorder="1" applyAlignment="1" applyProtection="1">
      <alignment horizontal="left"/>
      <protection/>
    </xf>
    <xf numFmtId="184" fontId="18" fillId="0" borderId="0" xfId="23" applyFont="1" applyAlignment="1">
      <alignment horizontal="centerContinuous"/>
      <protection/>
    </xf>
    <xf numFmtId="184" fontId="8" fillId="0" borderId="0" xfId="23" applyFont="1" applyAlignment="1">
      <alignment horizontal="left"/>
      <protection/>
    </xf>
    <xf numFmtId="184" fontId="17" fillId="0" borderId="0" xfId="23" applyFont="1" applyAlignment="1">
      <alignment horizontal="left"/>
      <protection/>
    </xf>
    <xf numFmtId="184" fontId="8" fillId="0" borderId="0" xfId="23" applyFont="1" applyAlignment="1" applyProtection="1">
      <alignment horizontal="left"/>
      <protection/>
    </xf>
    <xf numFmtId="184" fontId="27" fillId="0" borderId="0" xfId="23" applyFont="1">
      <alignment horizontal="right"/>
      <protection/>
    </xf>
    <xf numFmtId="184" fontId="26" fillId="0" borderId="0" xfId="23" applyFont="1">
      <alignment horizontal="right"/>
      <protection/>
    </xf>
    <xf numFmtId="184" fontId="27" fillId="0" borderId="0" xfId="23" applyFont="1" applyAlignment="1">
      <alignment horizontal="left"/>
      <protection/>
    </xf>
    <xf numFmtId="184" fontId="9" fillId="0" borderId="0" xfId="22" applyFont="1" applyAlignment="1" applyProtection="1">
      <alignment horizontal="left"/>
      <protection/>
    </xf>
    <xf numFmtId="184" fontId="30" fillId="0" borderId="0" xfId="22" applyFont="1" applyAlignment="1">
      <alignment horizontal="left"/>
      <protection/>
    </xf>
    <xf numFmtId="184" fontId="30" fillId="0" borderId="0" xfId="22" applyFont="1">
      <alignment horizontal="right"/>
      <protection/>
    </xf>
    <xf numFmtId="184" fontId="30" fillId="0" borderId="0" xfId="22" applyFont="1" applyAlignment="1">
      <alignment horizontal="center"/>
      <protection/>
    </xf>
    <xf numFmtId="184" fontId="30" fillId="0" borderId="0" xfId="22" applyFont="1" applyAlignment="1" applyProtection="1">
      <alignment horizontal="left"/>
      <protection/>
    </xf>
    <xf numFmtId="185" fontId="4" fillId="0" borderId="0" xfId="22" applyNumberFormat="1" applyFont="1" applyAlignment="1">
      <alignment horizontal="left"/>
      <protection/>
    </xf>
    <xf numFmtId="184" fontId="17" fillId="0" borderId="0" xfId="22" applyAlignment="1">
      <alignment horizontal="left"/>
      <protection/>
    </xf>
    <xf numFmtId="184" fontId="1" fillId="0" borderId="0" xfId="22" applyFont="1">
      <alignment horizontal="right"/>
      <protection/>
    </xf>
    <xf numFmtId="184" fontId="29" fillId="0" borderId="0" xfId="22" applyFont="1" applyAlignment="1">
      <alignment horizontal="left"/>
      <protection/>
    </xf>
    <xf numFmtId="184" fontId="29" fillId="0" borderId="0" xfId="22" applyFont="1" applyAlignment="1" applyProtection="1">
      <alignment horizontal="left"/>
      <protection/>
    </xf>
    <xf numFmtId="184" fontId="17" fillId="0" borderId="0" xfId="22">
      <alignment horizontal="right"/>
      <protection/>
    </xf>
    <xf numFmtId="184" fontId="13" fillId="0" borderId="0" xfId="22" applyFont="1" applyAlignment="1" applyProtection="1">
      <alignment horizontal="centerContinuous"/>
      <protection/>
    </xf>
    <xf numFmtId="184" fontId="17" fillId="0" borderId="0" xfId="22" applyAlignment="1">
      <alignment horizontal="centerContinuous"/>
      <protection/>
    </xf>
    <xf numFmtId="184" fontId="17" fillId="0" borderId="0" xfId="22" applyAlignment="1">
      <alignment horizontal="center"/>
      <protection/>
    </xf>
    <xf numFmtId="184" fontId="4" fillId="0" borderId="0" xfId="22" applyFont="1" applyAlignment="1">
      <alignment horizontal="center"/>
      <protection/>
    </xf>
    <xf numFmtId="184" fontId="4" fillId="0" borderId="0" xfId="22" applyFont="1">
      <alignment horizontal="right"/>
      <protection/>
    </xf>
    <xf numFmtId="184" fontId="4" fillId="0" borderId="0" xfId="22" applyFont="1" applyAlignment="1">
      <alignment horizontal="left"/>
      <protection/>
    </xf>
    <xf numFmtId="184" fontId="17" fillId="0" borderId="0" xfId="22" applyAlignment="1" quotePrefix="1">
      <alignment horizontal="center"/>
      <protection/>
    </xf>
    <xf numFmtId="184" fontId="4" fillId="0" borderId="0" xfId="22" applyFont="1" applyAlignment="1">
      <alignment horizontal="centerContinuous"/>
      <protection/>
    </xf>
    <xf numFmtId="184" fontId="4" fillId="0" borderId="0" xfId="22" applyFont="1" applyAlignment="1" applyProtection="1">
      <alignment horizontal="left"/>
      <protection/>
    </xf>
    <xf numFmtId="185" fontId="4" fillId="0" borderId="0" xfId="22" applyNumberFormat="1" applyFont="1" applyAlignment="1" quotePrefix="1">
      <alignment horizontal="left"/>
      <protection/>
    </xf>
    <xf numFmtId="185" fontId="4" fillId="0" borderId="9" xfId="22" applyNumberFormat="1" applyFont="1" applyBorder="1" applyAlignment="1" quotePrefix="1">
      <alignment horizontal="left"/>
      <protection/>
    </xf>
    <xf numFmtId="184" fontId="4" fillId="0" borderId="9" xfId="22" applyFont="1" applyBorder="1" applyAlignment="1" applyProtection="1">
      <alignment horizontal="left"/>
      <protection/>
    </xf>
    <xf numFmtId="184" fontId="4" fillId="0" borderId="0" xfId="25" applyFont="1" applyBorder="1" applyAlignment="1">
      <alignment horizontal="left"/>
      <protection/>
    </xf>
    <xf numFmtId="184" fontId="7" fillId="0" borderId="0" xfId="25" applyFont="1" applyAlignment="1">
      <alignment horizontal="left"/>
      <protection/>
    </xf>
    <xf numFmtId="184" fontId="22" fillId="3" borderId="33" xfId="25" applyFont="1" applyFill="1" applyBorder="1" applyAlignment="1" applyProtection="1">
      <alignment horizontal="center"/>
      <protection/>
    </xf>
    <xf numFmtId="184" fontId="22" fillId="3" borderId="35" xfId="25" applyFont="1" applyFill="1" applyBorder="1" applyAlignment="1" applyProtection="1">
      <alignment horizontal="center"/>
      <protection/>
    </xf>
    <xf numFmtId="184" fontId="4" fillId="0" borderId="0" xfId="25" applyFont="1" applyAlignment="1">
      <alignment horizontal="left"/>
      <protection/>
    </xf>
    <xf numFmtId="184" fontId="18" fillId="0" borderId="0" xfId="21" applyFont="1" applyAlignment="1">
      <alignment horizontal="centerContinuous"/>
      <protection/>
    </xf>
    <xf numFmtId="184" fontId="19" fillId="0" borderId="0" xfId="21" applyFont="1" applyAlignment="1">
      <alignment horizontal="centerContinuous"/>
      <protection/>
    </xf>
    <xf numFmtId="184" fontId="21" fillId="0" borderId="0" xfId="21" applyFont="1">
      <alignment horizontal="right"/>
      <protection/>
    </xf>
    <xf numFmtId="184" fontId="17" fillId="0" borderId="0" xfId="21" applyFont="1">
      <alignment horizontal="right"/>
      <protection/>
    </xf>
    <xf numFmtId="184" fontId="22" fillId="0" borderId="0" xfId="21" applyFont="1">
      <alignment horizontal="right"/>
      <protection/>
    </xf>
    <xf numFmtId="184" fontId="17" fillId="0" borderId="0" xfId="21">
      <alignment horizontal="right"/>
      <protection/>
    </xf>
    <xf numFmtId="184" fontId="22" fillId="0" borderId="0" xfId="21" applyFont="1" applyAlignment="1">
      <alignment/>
      <protection/>
    </xf>
    <xf numFmtId="184" fontId="23" fillId="0" borderId="0" xfId="21" applyFont="1" applyAlignment="1" applyProtection="1">
      <alignment horizontal="center"/>
      <protection/>
    </xf>
    <xf numFmtId="184" fontId="23" fillId="0" borderId="0" xfId="21" applyFont="1">
      <alignment horizontal="right"/>
      <protection/>
    </xf>
    <xf numFmtId="184" fontId="23" fillId="0" borderId="0" xfId="21" applyFont="1" applyAlignment="1">
      <alignment/>
      <protection/>
    </xf>
    <xf numFmtId="184" fontId="17" fillId="0" borderId="0" xfId="21" applyFont="1" applyAlignment="1">
      <alignment horizontal="left"/>
      <protection/>
    </xf>
    <xf numFmtId="184" fontId="7" fillId="0" borderId="0" xfId="21" applyFont="1" applyAlignment="1">
      <alignment horizontal="left"/>
      <protection/>
    </xf>
    <xf numFmtId="184" fontId="22" fillId="0" borderId="0" xfId="21" applyFont="1" applyAlignment="1" applyProtection="1">
      <alignment horizontal="right"/>
      <protection/>
    </xf>
    <xf numFmtId="184" fontId="22" fillId="0" borderId="33" xfId="21" applyFont="1" applyBorder="1" applyAlignment="1" applyProtection="1">
      <alignment horizontal="center"/>
      <protection/>
    </xf>
    <xf numFmtId="184" fontId="22" fillId="0" borderId="34" xfId="21" applyFont="1" applyBorder="1" applyAlignment="1" applyProtection="1">
      <alignment horizontal="left"/>
      <protection/>
    </xf>
    <xf numFmtId="184" fontId="22" fillId="0" borderId="35" xfId="21" applyFont="1" applyBorder="1" applyAlignment="1" applyProtection="1">
      <alignment horizontal="center"/>
      <protection/>
    </xf>
    <xf numFmtId="184" fontId="22" fillId="0" borderId="36" xfId="21" applyFont="1" applyBorder="1" applyAlignment="1" applyProtection="1">
      <alignment horizontal="left"/>
      <protection/>
    </xf>
    <xf numFmtId="184" fontId="22" fillId="0" borderId="37" xfId="21" applyFont="1" applyBorder="1">
      <alignment horizontal="right"/>
      <protection/>
    </xf>
    <xf numFmtId="184" fontId="22" fillId="0" borderId="38" xfId="21" applyFont="1" applyBorder="1">
      <alignment horizontal="right"/>
      <protection/>
    </xf>
    <xf numFmtId="184" fontId="22" fillId="0" borderId="39" xfId="21" applyFont="1" applyBorder="1">
      <alignment horizontal="right"/>
      <protection/>
    </xf>
    <xf numFmtId="184" fontId="22" fillId="0" borderId="0" xfId="21" applyFont="1" applyBorder="1">
      <alignment horizontal="right"/>
      <protection/>
    </xf>
    <xf numFmtId="184" fontId="22" fillId="0" borderId="40" xfId="21" applyFont="1" applyBorder="1">
      <alignment horizontal="right"/>
      <protection/>
    </xf>
    <xf numFmtId="184" fontId="22" fillId="0" borderId="41" xfId="21" applyFont="1" applyBorder="1">
      <alignment horizontal="right"/>
      <protection/>
    </xf>
    <xf numFmtId="184" fontId="22" fillId="0" borderId="42" xfId="21" applyFont="1" applyBorder="1">
      <alignment horizontal="right"/>
      <protection/>
    </xf>
    <xf numFmtId="184" fontId="7" fillId="0" borderId="0" xfId="21" applyFont="1">
      <alignment horizontal="right"/>
      <protection/>
    </xf>
    <xf numFmtId="184" fontId="22" fillId="0" borderId="0" xfId="21" applyFont="1" applyAlignment="1" applyProtection="1">
      <alignment horizontal="left"/>
      <protection/>
    </xf>
    <xf numFmtId="184" fontId="8" fillId="0" borderId="0" xfId="21" applyFont="1" applyBorder="1" applyAlignment="1" applyProtection="1">
      <alignment horizontal="left"/>
      <protection/>
    </xf>
    <xf numFmtId="184" fontId="8" fillId="0" borderId="0" xfId="21" applyFont="1" applyAlignment="1">
      <alignment horizontal="left"/>
      <protection/>
    </xf>
    <xf numFmtId="184" fontId="8" fillId="0" borderId="0" xfId="21" applyFont="1" applyAlignment="1" applyProtection="1">
      <alignment horizontal="left"/>
      <protection/>
    </xf>
    <xf numFmtId="184" fontId="24" fillId="0" borderId="0" xfId="21" applyFont="1">
      <alignment horizontal="right"/>
      <protection/>
    </xf>
    <xf numFmtId="184" fontId="25" fillId="0" borderId="0" xfId="21" applyFont="1">
      <alignment horizontal="right"/>
      <protection/>
    </xf>
    <xf numFmtId="184" fontId="26" fillId="0" borderId="0" xfId="21" applyFont="1">
      <alignment horizontal="right"/>
      <protection/>
    </xf>
    <xf numFmtId="184" fontId="27" fillId="0" borderId="0" xfId="21" applyFont="1">
      <alignment horizontal="right"/>
      <protection/>
    </xf>
    <xf numFmtId="184" fontId="28" fillId="0" borderId="0" xfId="20" applyFont="1" applyAlignment="1" applyProtection="1">
      <alignment horizontal="left"/>
      <protection/>
    </xf>
    <xf numFmtId="184" fontId="17" fillId="0" borderId="0" xfId="20" applyAlignment="1">
      <alignment horizontal="left"/>
      <protection/>
    </xf>
    <xf numFmtId="184" fontId="17" fillId="0" borderId="0" xfId="20">
      <alignment horizontal="right"/>
      <protection/>
    </xf>
    <xf numFmtId="184" fontId="17" fillId="0" borderId="0" xfId="20" applyAlignment="1">
      <alignment horizontal="center"/>
      <protection/>
    </xf>
    <xf numFmtId="184" fontId="4" fillId="0" borderId="0" xfId="20" applyFont="1" applyAlignment="1">
      <alignment horizontal="center"/>
      <protection/>
    </xf>
    <xf numFmtId="184" fontId="4" fillId="0" borderId="0" xfId="20" applyFont="1">
      <alignment horizontal="right"/>
      <protection/>
    </xf>
    <xf numFmtId="184" fontId="17" fillId="0" borderId="0" xfId="20" applyAlignment="1" applyProtection="1">
      <alignment horizontal="left"/>
      <protection/>
    </xf>
    <xf numFmtId="185" fontId="4" fillId="0" borderId="0" xfId="20" applyNumberFormat="1" applyFont="1" applyAlignment="1">
      <alignment horizontal="left"/>
      <protection/>
    </xf>
    <xf numFmtId="184" fontId="9" fillId="0" borderId="0" xfId="20" applyFont="1" applyAlignment="1" applyProtection="1">
      <alignment horizontal="left"/>
      <protection/>
    </xf>
    <xf numFmtId="184" fontId="1" fillId="0" borderId="0" xfId="20" applyFont="1">
      <alignment horizontal="right"/>
      <protection/>
    </xf>
    <xf numFmtId="184" fontId="29" fillId="0" borderId="0" xfId="20" applyFont="1" applyAlignment="1">
      <alignment horizontal="left"/>
      <protection/>
    </xf>
    <xf numFmtId="184" fontId="29" fillId="0" borderId="0" xfId="20" applyFont="1" applyAlignment="1" applyProtection="1">
      <alignment horizontal="left"/>
      <protection/>
    </xf>
    <xf numFmtId="184" fontId="13" fillId="0" borderId="0" xfId="20" applyFont="1" applyAlignment="1" applyProtection="1">
      <alignment horizontal="centerContinuous"/>
      <protection/>
    </xf>
    <xf numFmtId="184" fontId="17" fillId="0" borderId="0" xfId="20" applyAlignment="1">
      <alignment horizontal="centerContinuous"/>
      <protection/>
    </xf>
    <xf numFmtId="184" fontId="4" fillId="0" borderId="0" xfId="20" applyFont="1" applyAlignment="1">
      <alignment horizontal="left"/>
      <protection/>
    </xf>
    <xf numFmtId="184" fontId="4" fillId="0" borderId="0" xfId="20" applyFont="1" applyAlignment="1" applyProtection="1">
      <alignment horizontal="left"/>
      <protection/>
    </xf>
    <xf numFmtId="184" fontId="17" fillId="0" borderId="0" xfId="20" applyAlignment="1" quotePrefix="1">
      <alignment horizontal="center"/>
      <protection/>
    </xf>
    <xf numFmtId="184" fontId="4" fillId="0" borderId="0" xfId="20" applyFont="1" applyAlignment="1">
      <alignment horizontal="centerContinuous"/>
      <protection/>
    </xf>
    <xf numFmtId="185" fontId="4" fillId="0" borderId="0" xfId="20" applyNumberFormat="1" applyFont="1" applyAlignment="1" quotePrefix="1">
      <alignment horizontal="left"/>
      <protection/>
    </xf>
    <xf numFmtId="185" fontId="4" fillId="0" borderId="9" xfId="20" applyNumberFormat="1" applyFont="1" applyBorder="1" applyAlignment="1" quotePrefix="1">
      <alignment horizontal="left"/>
      <protection/>
    </xf>
    <xf numFmtId="184" fontId="4" fillId="0" borderId="9" xfId="20" applyFont="1" applyBorder="1" applyAlignment="1" applyProtection="1">
      <alignment horizontal="left"/>
      <protection/>
    </xf>
    <xf numFmtId="184" fontId="17" fillId="0" borderId="0" xfId="22" applyFont="1" applyAlignment="1">
      <alignment horizontal="left"/>
      <protection/>
    </xf>
    <xf numFmtId="184" fontId="0" fillId="0" borderId="0" xfId="22" applyFont="1">
      <alignment horizontal="right"/>
      <protection/>
    </xf>
    <xf numFmtId="184" fontId="0" fillId="0" borderId="0" xfId="22" applyFont="1" applyAlignment="1">
      <alignment horizontal="left"/>
      <protection/>
    </xf>
    <xf numFmtId="184" fontId="17" fillId="0" borderId="0" xfId="22" applyFont="1">
      <alignment horizontal="right"/>
      <protection/>
    </xf>
    <xf numFmtId="4" fontId="4" fillId="0" borderId="0" xfId="23" applyNumberFormat="1" applyFont="1" applyAlignment="1">
      <alignment horizontal="left" vertical="center"/>
      <protection/>
    </xf>
    <xf numFmtId="0" fontId="31" fillId="4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184" fontId="28" fillId="0" borderId="0" xfId="24" applyFont="1" applyAlignment="1" applyProtection="1">
      <alignment horizontal="left"/>
      <protection/>
    </xf>
    <xf numFmtId="184" fontId="33" fillId="0" borderId="0" xfId="24" applyFont="1" applyAlignment="1">
      <alignment horizontal="left"/>
      <protection/>
    </xf>
    <xf numFmtId="184" fontId="9" fillId="0" borderId="0" xfId="22" applyFont="1" applyAlignment="1" applyProtection="1">
      <alignment horizontal="left"/>
      <protection/>
    </xf>
    <xf numFmtId="184" fontId="30" fillId="0" borderId="0" xfId="22" applyFont="1" applyAlignment="1">
      <alignment horizontal="left"/>
      <protection/>
    </xf>
    <xf numFmtId="184" fontId="28" fillId="0" borderId="0" xfId="20" applyFont="1" applyAlignment="1" applyProtection="1">
      <alignment horizontal="left"/>
      <protection/>
    </xf>
    <xf numFmtId="184" fontId="33" fillId="0" borderId="0" xfId="20" applyFont="1" applyAlignment="1">
      <alignment horizontal="left"/>
      <protection/>
    </xf>
    <xf numFmtId="20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7" fillId="0" borderId="0" xfId="25" applyAlignment="1">
      <alignment horizontal="center"/>
      <protection/>
    </xf>
    <xf numFmtId="184" fontId="1" fillId="0" borderId="0" xfId="24" applyFont="1" applyAlignment="1">
      <alignment horizontal="center"/>
      <protection/>
    </xf>
    <xf numFmtId="0" fontId="35" fillId="0" borderId="0" xfId="0" applyFont="1" applyAlignment="1">
      <alignment horizontal="centerContinuous"/>
    </xf>
    <xf numFmtId="0" fontId="5" fillId="0" borderId="9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84" fontId="4" fillId="0" borderId="0" xfId="21" applyFont="1" applyAlignment="1">
      <alignment horizontal="left"/>
      <protection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5" fillId="0" borderId="45" xfId="0" applyFont="1" applyBorder="1" applyAlignment="1">
      <alignment vertical="top"/>
    </xf>
    <xf numFmtId="0" fontId="5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47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48" xfId="0" applyBorder="1" applyAlignment="1">
      <alignment/>
    </xf>
    <xf numFmtId="0" fontId="7" fillId="0" borderId="30" xfId="0" applyFont="1" applyBorder="1" applyAlignment="1">
      <alignment/>
    </xf>
    <xf numFmtId="0" fontId="0" fillId="0" borderId="49" xfId="0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5" fillId="0" borderId="51" xfId="0" applyFont="1" applyBorder="1" applyAlignment="1" quotePrefix="1">
      <alignment horizontal="left"/>
    </xf>
    <xf numFmtId="0" fontId="5" fillId="0" borderId="51" xfId="0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36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0" fontId="37" fillId="0" borderId="0" xfId="0" applyFont="1" applyAlignment="1">
      <alignment/>
    </xf>
    <xf numFmtId="0" fontId="37" fillId="0" borderId="0" xfId="0" applyFont="1" applyAlignment="1">
      <alignment horizontal="centerContinuous"/>
    </xf>
    <xf numFmtId="0" fontId="38" fillId="0" borderId="0" xfId="0" applyFont="1" applyBorder="1" applyAlignment="1">
      <alignment horizontal="centerContinuous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/>
    </xf>
    <xf numFmtId="184" fontId="17" fillId="0" borderId="0" xfId="24" applyAlignment="1">
      <alignment/>
      <protection/>
    </xf>
    <xf numFmtId="184" fontId="17" fillId="0" borderId="0" xfId="24" applyAlignment="1" applyProtection="1">
      <alignment/>
      <protection/>
    </xf>
    <xf numFmtId="184" fontId="29" fillId="0" borderId="0" xfId="24" applyFont="1" applyAlignment="1">
      <alignment/>
      <protection/>
    </xf>
    <xf numFmtId="184" fontId="29" fillId="0" borderId="0" xfId="24" applyFont="1" applyAlignment="1" applyProtection="1">
      <alignment/>
      <protection/>
    </xf>
    <xf numFmtId="184" fontId="4" fillId="0" borderId="0" xfId="24" applyFont="1" applyAlignment="1">
      <alignment/>
      <protection/>
    </xf>
    <xf numFmtId="184" fontId="4" fillId="0" borderId="0" xfId="24" applyFont="1" applyAlignment="1" applyProtection="1">
      <alignment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84" fontId="39" fillId="0" borderId="0" xfId="21" applyFont="1">
      <alignment horizontal="right"/>
      <protection/>
    </xf>
    <xf numFmtId="0" fontId="40" fillId="0" borderId="0" xfId="0" applyFont="1" applyAlignment="1">
      <alignment horizontal="centerContinuous"/>
    </xf>
    <xf numFmtId="184" fontId="40" fillId="0" borderId="0" xfId="23" applyFont="1" applyAlignment="1">
      <alignment horizontal="centerContinuous"/>
      <protection/>
    </xf>
    <xf numFmtId="184" fontId="40" fillId="0" borderId="0" xfId="25" applyFont="1" applyAlignment="1">
      <alignment horizontal="centerContinuous"/>
      <protection/>
    </xf>
    <xf numFmtId="184" fontId="40" fillId="0" borderId="0" xfId="21" applyFont="1" applyAlignment="1">
      <alignment horizontal="centerContinuous"/>
      <protection/>
    </xf>
    <xf numFmtId="0" fontId="41" fillId="0" borderId="1" xfId="0" applyFont="1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9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54" xfId="0" applyFont="1" applyBorder="1" applyAlignment="1">
      <alignment/>
    </xf>
    <xf numFmtId="0" fontId="4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27" xfId="0" applyFont="1" applyBorder="1" applyAlignment="1">
      <alignment/>
    </xf>
    <xf numFmtId="0" fontId="43" fillId="0" borderId="0" xfId="0" applyFont="1" applyAlignment="1">
      <alignment/>
    </xf>
    <xf numFmtId="0" fontId="34" fillId="0" borderId="0" xfId="0" applyFont="1" applyAlignment="1">
      <alignment/>
    </xf>
    <xf numFmtId="184" fontId="17" fillId="5" borderId="0" xfId="23" applyFont="1" applyFill="1" applyAlignment="1">
      <alignment horizontal="left"/>
      <protection/>
    </xf>
    <xf numFmtId="184" fontId="4" fillId="5" borderId="0" xfId="24" applyFont="1" applyFill="1" applyAlignment="1" applyProtection="1">
      <alignment horizontal="left"/>
      <protection/>
    </xf>
  </cellXfs>
  <cellStyles count="14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HB-Res" xfId="20"/>
    <cellStyle name="Normal_HB-Ræk" xfId="21"/>
    <cellStyle name="Normal_HM-Res" xfId="22"/>
    <cellStyle name="Normal_HM-Ræk" xfId="23"/>
    <cellStyle name="Normal_Resultat" xfId="24"/>
    <cellStyle name="Normal_Række" xfId="25"/>
    <cellStyle name="Percent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10</xdr:row>
      <xdr:rowOff>0</xdr:rowOff>
    </xdr:from>
    <xdr:to>
      <xdr:col>57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11934825" y="2809875"/>
          <a:ext cx="3905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171450</xdr:colOff>
      <xdr:row>19</xdr:row>
      <xdr:rowOff>200025</xdr:rowOff>
    </xdr:from>
    <xdr:to>
      <xdr:col>56</xdr:col>
      <xdr:colOff>390525</xdr:colOff>
      <xdr:row>23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11934825" y="4752975"/>
          <a:ext cx="3905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390525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934825" y="5724525"/>
          <a:ext cx="3905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56</xdr:col>
      <xdr:colOff>390525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934825" y="6696075"/>
          <a:ext cx="39052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35</xdr:row>
      <xdr:rowOff>171450</xdr:rowOff>
    </xdr:from>
    <xdr:to>
      <xdr:col>29</xdr:col>
      <xdr:colOff>66675</xdr:colOff>
      <xdr:row>38</xdr:row>
      <xdr:rowOff>57150</xdr:rowOff>
    </xdr:to>
    <xdr:sp>
      <xdr:nvSpPr>
        <xdr:cNvPr id="5" name="Tekst 5"/>
        <xdr:cNvSpPr txBox="1">
          <a:spLocks noChangeArrowheads="1"/>
        </xdr:cNvSpPr>
      </xdr:nvSpPr>
      <xdr:spPr>
        <a:xfrm>
          <a:off x="6581775" y="7839075"/>
          <a:ext cx="5429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
sæt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57</xdr:col>
      <xdr:colOff>0</xdr:colOff>
      <xdr:row>38</xdr:row>
      <xdr:rowOff>200025</xdr:rowOff>
    </xdr:to>
    <xdr:sp>
      <xdr:nvSpPr>
        <xdr:cNvPr id="6" name="Line 6"/>
        <xdr:cNvSpPr>
          <a:spLocks/>
        </xdr:cNvSpPr>
      </xdr:nvSpPr>
      <xdr:spPr>
        <a:xfrm flipH="1">
          <a:off x="11934825" y="7667625"/>
          <a:ext cx="3905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9525</xdr:rowOff>
    </xdr:from>
    <xdr:to>
      <xdr:col>12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438525" y="1914525"/>
          <a:ext cx="5429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16</xdr:col>
      <xdr:colOff>0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4162425" y="1914525"/>
          <a:ext cx="5429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20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4886325" y="1914525"/>
          <a:ext cx="5429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24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5610225" y="1914525"/>
          <a:ext cx="5429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15</xdr:row>
      <xdr:rowOff>0</xdr:rowOff>
    </xdr:from>
    <xdr:to>
      <xdr:col>56</xdr:col>
      <xdr:colOff>381000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1934825" y="3781425"/>
          <a:ext cx="3810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8</xdr:col>
      <xdr:colOff>0</xdr:colOff>
      <xdr:row>7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2714625" y="1914525"/>
          <a:ext cx="542925" cy="257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1171575</xdr:colOff>
      <xdr:row>0</xdr:row>
      <xdr:rowOff>723900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42875" y="123825"/>
          <a:ext cx="10287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       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Bane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1200150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866775</xdr:colOff>
      <xdr:row>0</xdr:row>
      <xdr:rowOff>476250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8575" y="28575"/>
          <a:ext cx="8382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       Bane
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495300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866775</xdr:colOff>
      <xdr:row>0</xdr:row>
      <xdr:rowOff>485775</xdr:rowOff>
    </xdr:to>
    <xdr:sp>
      <xdr:nvSpPr>
        <xdr:cNvPr id="1" name="Tekst 1"/>
        <xdr:cNvSpPr txBox="1">
          <a:spLocks noChangeArrowheads="1"/>
        </xdr:cNvSpPr>
      </xdr:nvSpPr>
      <xdr:spPr>
        <a:xfrm>
          <a:off x="28575" y="28575"/>
          <a:ext cx="83820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       Bane
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523875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866775</xdr:colOff>
      <xdr:row>0</xdr:row>
      <xdr:rowOff>485775</xdr:rowOff>
    </xdr:to>
    <xdr:sp>
      <xdr:nvSpPr>
        <xdr:cNvPr id="3" name="Tekst 1"/>
        <xdr:cNvSpPr txBox="1">
          <a:spLocks noChangeArrowheads="1"/>
        </xdr:cNvSpPr>
      </xdr:nvSpPr>
      <xdr:spPr>
        <a:xfrm>
          <a:off x="28575" y="28575"/>
          <a:ext cx="83820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       Bane
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523875</xdr:rowOff>
    </xdr:to>
    <xdr:sp>
      <xdr:nvSpPr>
        <xdr:cNvPr id="4" name="Line 4"/>
        <xdr:cNvSpPr>
          <a:spLocks/>
        </xdr:cNvSpPr>
      </xdr:nvSpPr>
      <xdr:spPr>
        <a:xfrm>
          <a:off x="0" y="0"/>
          <a:ext cx="12001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09"/>
  <sheetViews>
    <sheetView showGridLines="0" workbookViewId="0" topLeftCell="A1">
      <selection activeCell="Q18" sqref="Q18"/>
    </sheetView>
  </sheetViews>
  <sheetFormatPr defaultColWidth="5.21484375" defaultRowHeight="15"/>
  <cols>
    <col min="1" max="1" width="3.99609375" style="156" customWidth="1"/>
    <col min="2" max="2" width="14.10546875" style="155" customWidth="1"/>
    <col min="3" max="4" width="0.55078125" style="155" customWidth="1"/>
    <col min="5" max="5" width="3.88671875" style="155" customWidth="1"/>
    <col min="6" max="6" width="14.10546875" style="155" customWidth="1"/>
    <col min="7" max="8" width="0.55078125" style="155" customWidth="1"/>
    <col min="9" max="9" width="3.99609375" style="155" customWidth="1"/>
    <col min="10" max="10" width="14.10546875" style="155" customWidth="1"/>
    <col min="11" max="12" width="0.55078125" style="155" customWidth="1"/>
    <col min="13" max="13" width="3.99609375" style="155" customWidth="1"/>
    <col min="14" max="14" width="14.10546875" style="155" customWidth="1"/>
    <col min="15" max="15" width="1.4375" style="156" customWidth="1"/>
    <col min="16" max="16" width="2.77734375" style="156" customWidth="1"/>
    <col min="17" max="17" width="18.21484375" style="156" customWidth="1"/>
    <col min="18" max="18" width="6.10546875" style="156" customWidth="1"/>
    <col min="19" max="19" width="5.21484375" style="156" customWidth="1"/>
    <col min="20" max="20" width="3.6640625" style="156" customWidth="1"/>
    <col min="21" max="21" width="12.3359375" style="156" customWidth="1"/>
    <col min="22" max="23" width="2.3359375" style="156" customWidth="1"/>
    <col min="24" max="24" width="4.3359375" style="156" customWidth="1"/>
    <col min="25" max="25" width="1.33203125" style="156" customWidth="1"/>
    <col min="26" max="26" width="12.88671875" style="157" customWidth="1"/>
    <col min="27" max="27" width="7.10546875" style="157" customWidth="1"/>
    <col min="28" max="28" width="3.6640625" style="156" customWidth="1"/>
    <col min="29" max="29" width="12.3359375" style="156" customWidth="1"/>
    <col min="30" max="31" width="3.10546875" style="156" customWidth="1"/>
    <col min="32" max="32" width="3.6640625" style="156" customWidth="1"/>
    <col min="33" max="33" width="12.3359375" style="156" customWidth="1"/>
    <col min="34" max="36" width="5.21484375" style="156" customWidth="1"/>
    <col min="37" max="37" width="3.6640625" style="156" customWidth="1"/>
    <col min="38" max="38" width="12.3359375" style="156" customWidth="1"/>
    <col min="39" max="40" width="3.10546875" style="156" customWidth="1"/>
    <col min="41" max="41" width="3.6640625" style="156" customWidth="1"/>
    <col min="42" max="42" width="12.3359375" style="156" customWidth="1"/>
    <col min="43" max="44" width="3.10546875" style="156" customWidth="1"/>
    <col min="45" max="45" width="3.6640625" style="156" customWidth="1"/>
    <col min="46" max="46" width="12.3359375" style="156" customWidth="1"/>
    <col min="47" max="16384" width="5.21484375" style="156" customWidth="1"/>
  </cols>
  <sheetData>
    <row r="1" spans="1:27" s="150" customFormat="1" ht="35.25">
      <c r="A1" s="329" t="str">
        <f>Parametre!$B$2</f>
        <v>Aalborg Squash Klub</v>
      </c>
      <c r="B1" s="149"/>
      <c r="C1" s="327"/>
      <c r="D1" s="327"/>
      <c r="E1" s="149"/>
      <c r="F1" s="149"/>
      <c r="G1" s="149"/>
      <c r="H1" s="149"/>
      <c r="I1" s="149"/>
      <c r="J1" s="149"/>
      <c r="K1" s="149"/>
      <c r="L1" s="149"/>
      <c r="M1" s="149"/>
      <c r="N1" s="149"/>
      <c r="Z1" s="151"/>
      <c r="AA1" s="151"/>
    </row>
    <row r="2" spans="1:27" s="150" customFormat="1" ht="35.25">
      <c r="A2" s="329" t="str">
        <f>Parametre!$B$1</f>
        <v>Forza Challenger</v>
      </c>
      <c r="B2" s="149"/>
      <c r="C2" s="327"/>
      <c r="D2" s="327"/>
      <c r="E2" s="149"/>
      <c r="F2" s="149"/>
      <c r="G2" s="149"/>
      <c r="H2" s="149"/>
      <c r="I2" s="149"/>
      <c r="J2" s="149"/>
      <c r="K2" s="149"/>
      <c r="L2" s="149"/>
      <c r="M2" s="149"/>
      <c r="N2" s="149"/>
      <c r="Z2" s="151"/>
      <c r="AA2" s="151"/>
    </row>
    <row r="3" spans="1:27" s="152" customFormat="1" ht="39.75">
      <c r="A3" s="330" t="str">
        <f>'HM-Res'!A1</f>
        <v>Herre Mester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Z3" s="153"/>
      <c r="AA3" s="153"/>
    </row>
    <row r="4" spans="1:19" ht="14.25" customHeight="1">
      <c r="A4" s="154"/>
      <c r="O4" s="154"/>
      <c r="P4" s="154"/>
      <c r="Q4" s="154"/>
      <c r="R4" s="154"/>
      <c r="S4" s="154"/>
    </row>
    <row r="5" spans="1:19" ht="9">
      <c r="A5" s="154"/>
      <c r="B5" s="155" t="s">
        <v>0</v>
      </c>
      <c r="O5" s="154"/>
      <c r="P5" s="154"/>
      <c r="Q5" s="154"/>
      <c r="R5" s="154"/>
      <c r="S5" s="154"/>
    </row>
    <row r="6" spans="1:19" ht="15.75">
      <c r="A6" s="154"/>
      <c r="E6" s="158"/>
      <c r="F6" s="159" t="s">
        <v>1</v>
      </c>
      <c r="G6" s="160"/>
      <c r="H6" s="160"/>
      <c r="I6" s="161"/>
      <c r="J6" s="159" t="s">
        <v>2</v>
      </c>
      <c r="K6" s="160"/>
      <c r="L6" s="160"/>
      <c r="M6" s="160"/>
      <c r="N6" s="159" t="s">
        <v>3</v>
      </c>
      <c r="O6" s="154"/>
      <c r="P6" s="328">
        <v>1</v>
      </c>
      <c r="Q6" s="350" t="s">
        <v>4</v>
      </c>
      <c r="R6" s="157"/>
      <c r="S6"/>
    </row>
    <row r="7" spans="1:19" ht="10.5" customHeight="1">
      <c r="A7" s="155"/>
      <c r="B7" s="162" t="str">
        <f>IF('HM-Res'!$S$5=0,TOM,'HM-Res'!$E$5)</f>
        <v> </v>
      </c>
      <c r="O7" s="154"/>
      <c r="P7" s="328">
        <v>16</v>
      </c>
      <c r="Q7" s="350" t="s">
        <v>5</v>
      </c>
      <c r="R7" s="157"/>
      <c r="S7"/>
    </row>
    <row r="8" spans="1:19" ht="10.5" customHeight="1">
      <c r="A8" s="163" t="s">
        <v>6</v>
      </c>
      <c r="B8" s="164" t="str">
        <f>Q6</f>
        <v>1. seedet</v>
      </c>
      <c r="O8" s="154"/>
      <c r="P8" s="328">
        <v>9</v>
      </c>
      <c r="Q8" s="350" t="s">
        <v>5</v>
      </c>
      <c r="R8" s="157"/>
      <c r="S8"/>
    </row>
    <row r="9" spans="1:19" ht="10.5" customHeight="1" thickBot="1">
      <c r="A9" s="165" t="str">
        <f>'HM-Res'!$A$5</f>
        <v>HM-01</v>
      </c>
      <c r="B9" s="166" t="str">
        <f>Q7</f>
        <v>9.-16. seedet</v>
      </c>
      <c r="C9" s="167"/>
      <c r="F9" s="162" t="str">
        <f>IF('HM-Res'!$S$13=0,TOM,'HM-Res'!$E$13)</f>
        <v> </v>
      </c>
      <c r="O9" s="154"/>
      <c r="P9" s="328">
        <v>8</v>
      </c>
      <c r="Q9" s="350" t="s">
        <v>7</v>
      </c>
      <c r="R9" s="157"/>
      <c r="S9"/>
    </row>
    <row r="10" spans="1:19" ht="10.5" customHeight="1">
      <c r="A10" s="155"/>
      <c r="C10" s="168"/>
      <c r="D10" s="169"/>
      <c r="E10" s="163" t="s">
        <v>6</v>
      </c>
      <c r="F10" s="164" t="str">
        <f>'HM-Res'!$B$13</f>
        <v> </v>
      </c>
      <c r="G10" s="170"/>
      <c r="O10" s="154"/>
      <c r="P10" s="328">
        <v>5</v>
      </c>
      <c r="Q10" s="350" t="s">
        <v>7</v>
      </c>
      <c r="R10" s="157"/>
      <c r="S10"/>
    </row>
    <row r="11" spans="1:19" ht="10.5" customHeight="1" thickBot="1">
      <c r="A11" s="155"/>
      <c r="B11" s="162" t="str">
        <f>IF('HM-Res'!$S$6=0,TOM,'HM-Res'!$E$6)</f>
        <v> </v>
      </c>
      <c r="C11" s="168"/>
      <c r="E11" s="165" t="str">
        <f>'HM-Res'!$A$13</f>
        <v>HM-09</v>
      </c>
      <c r="F11" s="166" t="str">
        <f>'HM-Res'!$D$13</f>
        <v> </v>
      </c>
      <c r="G11" s="167"/>
      <c r="O11" s="154"/>
      <c r="P11" s="328">
        <v>12</v>
      </c>
      <c r="Q11" s="350" t="s">
        <v>5</v>
      </c>
      <c r="R11" s="157"/>
      <c r="S11"/>
    </row>
    <row r="12" spans="1:19" ht="10.5" customHeight="1">
      <c r="A12" s="163" t="s">
        <v>6</v>
      </c>
      <c r="B12" s="164" t="str">
        <f>Q8</f>
        <v>9.-16. seedet</v>
      </c>
      <c r="C12" s="171"/>
      <c r="G12" s="168"/>
      <c r="H12" s="172"/>
      <c r="O12" s="154"/>
      <c r="P12" s="328">
        <v>13</v>
      </c>
      <c r="Q12" s="350" t="s">
        <v>5</v>
      </c>
      <c r="R12" s="157"/>
      <c r="S12"/>
    </row>
    <row r="13" spans="1:19" ht="10.5" customHeight="1" thickBot="1">
      <c r="A13" s="165" t="str">
        <f>'HM-Res'!$A$6</f>
        <v>HM-02</v>
      </c>
      <c r="B13" s="166" t="str">
        <f>Q9</f>
        <v>5.-8. seedet</v>
      </c>
      <c r="G13" s="168"/>
      <c r="H13" s="172"/>
      <c r="J13" s="162" t="str">
        <f>IF('HM-Res'!$S$17=0,TOM,'HM-Res'!$E$17)</f>
        <v> </v>
      </c>
      <c r="O13" s="154"/>
      <c r="P13" s="328">
        <v>4</v>
      </c>
      <c r="Q13" s="350" t="s">
        <v>8</v>
      </c>
      <c r="R13" s="157"/>
      <c r="S13"/>
    </row>
    <row r="14" spans="1:19" ht="10.5" customHeight="1">
      <c r="A14" s="155"/>
      <c r="B14" s="155" t="s">
        <v>0</v>
      </c>
      <c r="G14" s="168"/>
      <c r="H14" s="173"/>
      <c r="I14" s="163" t="s">
        <v>6</v>
      </c>
      <c r="J14" s="164" t="str">
        <f>'HM-Res'!$B$17</f>
        <v> </v>
      </c>
      <c r="K14" s="169"/>
      <c r="O14" s="154"/>
      <c r="P14" s="328">
        <v>3</v>
      </c>
      <c r="Q14" s="350" t="s">
        <v>8</v>
      </c>
      <c r="R14" s="157"/>
      <c r="S14"/>
    </row>
    <row r="15" spans="1:19" ht="10.5" customHeight="1" thickBot="1">
      <c r="A15" s="155"/>
      <c r="B15" s="162" t="str">
        <f>IF('HM-Res'!$S$7=0,TOM,'HM-Res'!$E$7)</f>
        <v> </v>
      </c>
      <c r="G15" s="168"/>
      <c r="H15" s="172"/>
      <c r="I15" s="165" t="str">
        <f>'HM-Res'!$A$17</f>
        <v>HM-13</v>
      </c>
      <c r="J15" s="166" t="str">
        <f>'HM-Res'!$D$17</f>
        <v> </v>
      </c>
      <c r="K15" s="167"/>
      <c r="O15" s="154"/>
      <c r="P15" s="328">
        <v>14</v>
      </c>
      <c r="Q15" s="350" t="s">
        <v>5</v>
      </c>
      <c r="R15" s="157"/>
      <c r="S15"/>
    </row>
    <row r="16" spans="1:19" ht="10.5" customHeight="1">
      <c r="A16" s="163" t="s">
        <v>6</v>
      </c>
      <c r="B16" s="164" t="str">
        <f>Q10</f>
        <v>5.-8. seedet</v>
      </c>
      <c r="G16" s="168"/>
      <c r="H16" s="172"/>
      <c r="K16" s="168"/>
      <c r="L16" s="172"/>
      <c r="O16" s="154"/>
      <c r="P16" s="328">
        <v>11</v>
      </c>
      <c r="Q16" s="350" t="s">
        <v>5</v>
      </c>
      <c r="R16" s="157"/>
      <c r="S16"/>
    </row>
    <row r="17" spans="1:19" ht="10.5" customHeight="1" thickBot="1">
      <c r="A17" s="165" t="str">
        <f>'HM-Res'!$A$7</f>
        <v>HM-03</v>
      </c>
      <c r="B17" s="166" t="str">
        <f>Q11</f>
        <v>9.-16. seedet</v>
      </c>
      <c r="C17" s="167"/>
      <c r="F17" s="162" t="str">
        <f>IF('HM-Res'!$S$14=0,TOM,'HM-Res'!$E$14)</f>
        <v> </v>
      </c>
      <c r="G17" s="168"/>
      <c r="H17" s="172"/>
      <c r="K17" s="168"/>
      <c r="L17" s="172"/>
      <c r="O17" s="154"/>
      <c r="P17" s="328">
        <v>6</v>
      </c>
      <c r="Q17" s="350" t="s">
        <v>7</v>
      </c>
      <c r="R17" s="157"/>
      <c r="S17"/>
    </row>
    <row r="18" spans="1:19" ht="10.5" customHeight="1">
      <c r="A18" s="155"/>
      <c r="C18" s="168"/>
      <c r="D18" s="169"/>
      <c r="E18" s="163" t="s">
        <v>6</v>
      </c>
      <c r="F18" s="164" t="str">
        <f>'HM-Res'!$B$14</f>
        <v> </v>
      </c>
      <c r="G18" s="171"/>
      <c r="L18" s="172"/>
      <c r="O18" s="154"/>
      <c r="P18" s="328">
        <v>7</v>
      </c>
      <c r="Q18" s="350" t="s">
        <v>7</v>
      </c>
      <c r="R18" s="157"/>
      <c r="S18"/>
    </row>
    <row r="19" spans="1:19" ht="10.5" customHeight="1" thickBot="1">
      <c r="A19" s="155"/>
      <c r="B19" s="162" t="str">
        <f>IF('HM-Res'!$S$8=0,TOM,'HM-Res'!$E$8)</f>
        <v> </v>
      </c>
      <c r="C19" s="168"/>
      <c r="E19" s="165" t="str">
        <f>'HM-Res'!$A$14</f>
        <v>HM-10</v>
      </c>
      <c r="F19" s="166" t="str">
        <f>'HM-Res'!$D$14</f>
        <v> </v>
      </c>
      <c r="L19" s="172"/>
      <c r="O19" s="154"/>
      <c r="P19" s="328">
        <v>10</v>
      </c>
      <c r="Q19" s="350" t="s">
        <v>5</v>
      </c>
      <c r="R19" s="157"/>
      <c r="S19"/>
    </row>
    <row r="20" spans="1:19" ht="10.5" customHeight="1">
      <c r="A20" s="163" t="s">
        <v>6</v>
      </c>
      <c r="B20" s="164" t="str">
        <f>Q12</f>
        <v>9.-16. seedet</v>
      </c>
      <c r="C20" s="171"/>
      <c r="L20" s="172"/>
      <c r="O20" s="154"/>
      <c r="P20" s="328">
        <v>15</v>
      </c>
      <c r="Q20" s="350" t="s">
        <v>5</v>
      </c>
      <c r="R20" s="157"/>
      <c r="S20"/>
    </row>
    <row r="21" spans="1:19" ht="10.5" customHeight="1" thickBot="1">
      <c r="A21" s="165" t="str">
        <f>'HM-Res'!$A$8</f>
        <v>HM-04</v>
      </c>
      <c r="B21" s="166" t="str">
        <f>Q13</f>
        <v>3.-4. seedet</v>
      </c>
      <c r="L21" s="172"/>
      <c r="N21" s="162" t="str">
        <f>IF('HM-Res'!$S$19=0,TOM,'HM-Res'!$E$19)</f>
        <v> </v>
      </c>
      <c r="O21" s="154"/>
      <c r="P21" s="328">
        <v>2</v>
      </c>
      <c r="Q21" s="350" t="s">
        <v>9</v>
      </c>
      <c r="R21" s="157"/>
      <c r="S21"/>
    </row>
    <row r="22" spans="1:19" ht="10.5" customHeight="1">
      <c r="A22" s="155"/>
      <c r="K22" s="168"/>
      <c r="L22" s="173"/>
      <c r="M22" s="163" t="s">
        <v>6</v>
      </c>
      <c r="N22" s="164" t="str">
        <f>'HM-Res'!$B$19</f>
        <v> </v>
      </c>
      <c r="O22" s="154"/>
      <c r="P22" s="154"/>
      <c r="Q22" s="274"/>
      <c r="R22" s="154"/>
      <c r="S22" s="154"/>
    </row>
    <row r="23" spans="1:19" ht="10.5" customHeight="1" thickBot="1">
      <c r="A23" s="155"/>
      <c r="B23" s="162" t="str">
        <f>IF('HM-Res'!$S$9=0,TOM,'HM-Res'!$E$9)</f>
        <v> </v>
      </c>
      <c r="K23" s="168"/>
      <c r="L23" s="172"/>
      <c r="M23" s="165" t="str">
        <f>'HM-Res'!$A$19</f>
        <v>HM-15</v>
      </c>
      <c r="N23" s="166" t="str">
        <f>'HM-Res'!$D$19</f>
        <v> </v>
      </c>
      <c r="O23" s="154"/>
      <c r="P23" s="154"/>
      <c r="Q23" s="274"/>
      <c r="R23" s="154"/>
      <c r="S23" s="154"/>
    </row>
    <row r="24" spans="1:19" ht="10.5" customHeight="1">
      <c r="A24" s="163" t="s">
        <v>6</v>
      </c>
      <c r="B24" s="164" t="str">
        <f>Q14</f>
        <v>3.-4. seedet</v>
      </c>
      <c r="L24" s="172"/>
      <c r="O24" s="154"/>
      <c r="P24" s="154"/>
      <c r="Q24" s="274"/>
      <c r="R24" s="154"/>
      <c r="S24" s="154"/>
    </row>
    <row r="25" spans="1:19" ht="10.5" customHeight="1" thickBot="1">
      <c r="A25" s="165" t="str">
        <f>'HM-Res'!$A$9</f>
        <v>HM-05</v>
      </c>
      <c r="B25" s="166" t="str">
        <f>Q15</f>
        <v>9.-16. seedet</v>
      </c>
      <c r="C25" s="167"/>
      <c r="F25" s="162" t="str">
        <f>IF('HM-Res'!$S$15=0,TOM,'HM-Res'!$E$15)</f>
        <v> </v>
      </c>
      <c r="L25" s="172"/>
      <c r="O25" s="154"/>
      <c r="P25" s="154"/>
      <c r="Q25" s="274"/>
      <c r="R25" s="154"/>
      <c r="S25" s="154"/>
    </row>
    <row r="26" spans="1:19" ht="10.5" customHeight="1">
      <c r="A26" s="155"/>
      <c r="C26" s="168"/>
      <c r="D26" s="169"/>
      <c r="E26" s="163" t="s">
        <v>6</v>
      </c>
      <c r="F26" s="164" t="str">
        <f>'HM-Res'!$B$15</f>
        <v> </v>
      </c>
      <c r="G26" s="170"/>
      <c r="L26" s="172"/>
      <c r="O26" s="154"/>
      <c r="P26" s="154"/>
      <c r="Q26" s="274"/>
      <c r="R26" s="154"/>
      <c r="S26" s="154"/>
    </row>
    <row r="27" spans="1:19" ht="10.5" customHeight="1" thickBot="1">
      <c r="A27" s="155"/>
      <c r="B27" s="162" t="str">
        <f>IF('HM-Res'!$S$10=0,TOM,'HM-Res'!$E$10)</f>
        <v> </v>
      </c>
      <c r="C27" s="168"/>
      <c r="E27" s="165" t="str">
        <f>'HM-Res'!$A$15</f>
        <v>HM-11</v>
      </c>
      <c r="F27" s="166" t="str">
        <f>'HM-Res'!$D$15</f>
        <v> </v>
      </c>
      <c r="G27" s="167"/>
      <c r="L27" s="172"/>
      <c r="O27" s="154"/>
      <c r="P27" s="154"/>
      <c r="Q27" s="274"/>
      <c r="R27" s="154"/>
      <c r="S27" s="154"/>
    </row>
    <row r="28" spans="1:19" ht="10.5" customHeight="1">
      <c r="A28" s="163" t="s">
        <v>6</v>
      </c>
      <c r="B28" s="164" t="str">
        <f>Q16</f>
        <v>9.-16. seedet</v>
      </c>
      <c r="C28" s="171"/>
      <c r="G28" s="168"/>
      <c r="H28" s="172"/>
      <c r="L28" s="172"/>
      <c r="O28" s="154"/>
      <c r="P28" s="154"/>
      <c r="Q28" s="274"/>
      <c r="R28" s="154"/>
      <c r="S28" s="154"/>
    </row>
    <row r="29" spans="1:19" ht="10.5" customHeight="1" thickBot="1">
      <c r="A29" s="165" t="str">
        <f>'HM-Res'!$A$10</f>
        <v>HM-06</v>
      </c>
      <c r="B29" s="166" t="str">
        <f>Q17</f>
        <v>5.-8. seedet</v>
      </c>
      <c r="G29" s="168"/>
      <c r="H29" s="172"/>
      <c r="J29" s="162" t="str">
        <f>IF('HM-Res'!$S$18=0,TOM,'HM-Res'!$E$18)</f>
        <v> </v>
      </c>
      <c r="L29" s="172"/>
      <c r="O29" s="154"/>
      <c r="P29" s="154"/>
      <c r="Q29" s="274"/>
      <c r="R29" s="154"/>
      <c r="S29" s="154"/>
    </row>
    <row r="30" spans="1:19" ht="10.5" customHeight="1">
      <c r="A30" s="155"/>
      <c r="G30" s="168"/>
      <c r="H30" s="173"/>
      <c r="I30" s="163" t="s">
        <v>6</v>
      </c>
      <c r="J30" s="164" t="str">
        <f>'HM-Res'!$B$18</f>
        <v> </v>
      </c>
      <c r="K30" s="171"/>
      <c r="O30" s="154"/>
      <c r="P30" s="154"/>
      <c r="Q30" s="274"/>
      <c r="R30" s="154"/>
      <c r="S30" s="154"/>
    </row>
    <row r="31" spans="1:19" ht="10.5" customHeight="1" thickBot="1">
      <c r="A31" s="155"/>
      <c r="B31" s="162" t="str">
        <f>IF('HM-Res'!$S$11=0,TOM,'HM-Res'!$E$11)</f>
        <v> </v>
      </c>
      <c r="G31" s="168"/>
      <c r="H31" s="172"/>
      <c r="I31" s="165" t="str">
        <f>'HM-Res'!$A$18</f>
        <v>HM-14</v>
      </c>
      <c r="J31" s="166" t="str">
        <f>'HM-Res'!$D$18</f>
        <v> </v>
      </c>
      <c r="O31" s="154"/>
      <c r="P31" s="154"/>
      <c r="Q31" s="274"/>
      <c r="R31" s="154"/>
      <c r="S31" s="154"/>
    </row>
    <row r="32" spans="1:19" ht="10.5" customHeight="1">
      <c r="A32" s="163" t="s">
        <v>6</v>
      </c>
      <c r="B32" s="164" t="str">
        <f>Q18</f>
        <v>5.-8. seedet</v>
      </c>
      <c r="G32" s="168"/>
      <c r="H32" s="172"/>
      <c r="O32" s="154"/>
      <c r="P32" s="154"/>
      <c r="Q32" s="274"/>
      <c r="R32" s="154"/>
      <c r="S32" s="154"/>
    </row>
    <row r="33" spans="1:19" ht="10.5" customHeight="1" thickBot="1">
      <c r="A33" s="165" t="str">
        <f>'HM-Res'!$A$11</f>
        <v>HM-07</v>
      </c>
      <c r="B33" s="166" t="str">
        <f>Q19</f>
        <v>9.-16. seedet</v>
      </c>
      <c r="C33" s="167"/>
      <c r="F33" s="162" t="str">
        <f>IF('HM-Res'!$S$16=0,TOM,'HM-Res'!$E$16)</f>
        <v> </v>
      </c>
      <c r="G33" s="168"/>
      <c r="H33" s="172"/>
      <c r="O33" s="154"/>
      <c r="P33" s="154"/>
      <c r="Q33" s="274"/>
      <c r="R33" s="154"/>
      <c r="S33" s="154"/>
    </row>
    <row r="34" spans="1:19" ht="10.5" customHeight="1">
      <c r="A34" s="155"/>
      <c r="C34" s="168"/>
      <c r="D34" s="169"/>
      <c r="E34" s="175" t="s">
        <v>6</v>
      </c>
      <c r="F34" s="176" t="str">
        <f>'HM-Res'!$B$16</f>
        <v> </v>
      </c>
      <c r="G34" s="171"/>
      <c r="O34" s="154"/>
      <c r="P34" s="154"/>
      <c r="Q34" s="274"/>
      <c r="R34" s="154"/>
      <c r="S34" s="154"/>
    </row>
    <row r="35" spans="1:19" ht="10.5" customHeight="1" thickBot="1">
      <c r="A35" s="155"/>
      <c r="B35" s="162" t="str">
        <f>IF('HM-Res'!$S$12=0,TOM,'HM-Res'!$E$12)</f>
        <v> </v>
      </c>
      <c r="C35" s="168"/>
      <c r="E35" s="177" t="str">
        <f>'HM-Res'!$A$16</f>
        <v>HM-12</v>
      </c>
      <c r="F35" s="178" t="str">
        <f>'HM-Res'!$D$16</f>
        <v> </v>
      </c>
      <c r="O35" s="154"/>
      <c r="P35" s="154"/>
      <c r="Q35" s="274"/>
      <c r="R35" s="154"/>
      <c r="S35" s="154"/>
    </row>
    <row r="36" spans="1:19" ht="10.5" customHeight="1">
      <c r="A36" s="163" t="s">
        <v>6</v>
      </c>
      <c r="B36" s="164" t="str">
        <f>Q20</f>
        <v>9.-16. seedet</v>
      </c>
      <c r="C36" s="171"/>
      <c r="O36" s="154"/>
      <c r="P36" s="154"/>
      <c r="Q36" s="274"/>
      <c r="R36" s="154"/>
      <c r="S36" s="154"/>
    </row>
    <row r="37" spans="1:19" ht="10.5" customHeight="1" thickBot="1">
      <c r="A37" s="165" t="str">
        <f>'HM-Res'!$A$12</f>
        <v>HM-08</v>
      </c>
      <c r="B37" s="166" t="str">
        <f>Q21</f>
        <v>2. seedet</v>
      </c>
      <c r="O37" s="154"/>
      <c r="P37" s="154"/>
      <c r="Q37" s="274"/>
      <c r="R37" s="154"/>
      <c r="S37" s="154"/>
    </row>
    <row r="38" spans="1:19" ht="10.5" customHeight="1">
      <c r="A38" s="155"/>
      <c r="O38" s="154"/>
      <c r="P38" s="154"/>
      <c r="Q38" s="274"/>
      <c r="R38" s="154"/>
      <c r="S38" s="154"/>
    </row>
    <row r="39" spans="1:19" ht="10.5" customHeight="1">
      <c r="A39" s="155"/>
      <c r="O39" s="154"/>
      <c r="P39" s="154"/>
      <c r="Q39" s="285"/>
      <c r="R39" s="154"/>
      <c r="S39" s="154"/>
    </row>
    <row r="40" spans="1:19" ht="10.5" customHeight="1">
      <c r="A40" s="155"/>
      <c r="B40" s="162" t="str">
        <f>IF('HM-Res'!$S$20=0,TOM,'HM-Res'!$E$20)</f>
        <v> </v>
      </c>
      <c r="O40" s="154"/>
      <c r="P40" s="154"/>
      <c r="Q40" s="174"/>
      <c r="R40" s="154"/>
      <c r="S40" s="154"/>
    </row>
    <row r="41" spans="1:19" ht="10.5" customHeight="1">
      <c r="A41" s="163" t="s">
        <v>6</v>
      </c>
      <c r="B41" s="164" t="str">
        <f>'HM-Res'!$B$20</f>
        <v> </v>
      </c>
      <c r="O41" s="154"/>
      <c r="P41" s="154"/>
      <c r="Q41" s="154"/>
      <c r="R41" s="154"/>
      <c r="S41" s="154"/>
    </row>
    <row r="42" spans="1:19" ht="10.5" customHeight="1" thickBot="1">
      <c r="A42" s="165" t="str">
        <f>'HM-Res'!$A$20</f>
        <v>HM-16</v>
      </c>
      <c r="B42" s="166" t="str">
        <f>'HM-Res'!$D$20</f>
        <v> </v>
      </c>
      <c r="C42" s="179" t="s">
        <v>10</v>
      </c>
      <c r="O42" s="154"/>
      <c r="P42" s="154"/>
      <c r="Q42" s="154"/>
      <c r="R42" s="154"/>
      <c r="S42" s="154"/>
    </row>
    <row r="43" spans="1:19" ht="10.5" customHeight="1">
      <c r="A43" s="155"/>
      <c r="O43" s="154"/>
      <c r="P43" s="154"/>
      <c r="Q43" s="154"/>
      <c r="R43" s="154"/>
      <c r="S43" s="154"/>
    </row>
    <row r="44" spans="1:19" ht="10.5" customHeight="1">
      <c r="A44" s="154"/>
      <c r="O44" s="154"/>
      <c r="P44" s="154"/>
      <c r="Q44" s="154"/>
      <c r="R44" s="154"/>
      <c r="S44" s="154"/>
    </row>
    <row r="45" spans="1:19" ht="7.5" customHeight="1">
      <c r="A45" s="154"/>
      <c r="O45" s="154"/>
      <c r="P45" s="154"/>
      <c r="Q45" s="154"/>
      <c r="R45" s="154"/>
      <c r="S45" s="154"/>
    </row>
    <row r="46" spans="1:19" ht="17.25" customHeight="1">
      <c r="A46" s="180" t="s">
        <v>11</v>
      </c>
      <c r="B46" s="170"/>
      <c r="O46" s="154"/>
      <c r="P46" s="154"/>
      <c r="Q46" s="154"/>
      <c r="R46" s="154"/>
      <c r="S46" s="154"/>
    </row>
    <row r="47" spans="1:19" ht="15" customHeight="1">
      <c r="A47" s="155"/>
      <c r="B47" s="162" t="str">
        <f>IF('HM-Res'!$S$21=0,TOM,'HM-Res'!$E$21)</f>
        <v> </v>
      </c>
      <c r="O47" s="154"/>
      <c r="P47" s="154"/>
      <c r="Q47" s="154"/>
      <c r="R47" s="154"/>
      <c r="S47" s="154"/>
    </row>
    <row r="48" spans="1:19" ht="10.5" customHeight="1">
      <c r="A48" s="163" t="s">
        <v>6</v>
      </c>
      <c r="B48" s="164" t="str">
        <f>'HM-Res'!$B$21</f>
        <v> </v>
      </c>
      <c r="O48" s="154"/>
      <c r="P48" s="154"/>
      <c r="Q48" s="154"/>
      <c r="R48" s="154"/>
      <c r="S48" s="154"/>
    </row>
    <row r="49" spans="1:19" ht="10.5" customHeight="1" thickBot="1">
      <c r="A49" s="165" t="str">
        <f>'HM-Res'!$A$21</f>
        <v>HM-17</v>
      </c>
      <c r="B49" s="166" t="str">
        <f>'HM-Res'!$D$21</f>
        <v> </v>
      </c>
      <c r="C49" s="167"/>
      <c r="F49" s="162" t="str">
        <f>IF('HM-Res'!$S$23=0,TOM,'HM-Res'!$E$23)</f>
        <v> </v>
      </c>
      <c r="O49" s="154"/>
      <c r="P49" s="154"/>
      <c r="Q49" s="154"/>
      <c r="R49" s="154"/>
      <c r="S49" s="154"/>
    </row>
    <row r="50" spans="1:19" ht="10.5" customHeight="1">
      <c r="A50" s="155"/>
      <c r="C50" s="168"/>
      <c r="D50" s="169"/>
      <c r="E50" s="163" t="s">
        <v>6</v>
      </c>
      <c r="F50" s="164" t="str">
        <f>'HM-Res'!$B$23</f>
        <v> </v>
      </c>
      <c r="O50" s="154"/>
      <c r="P50" s="154"/>
      <c r="Q50" s="154"/>
      <c r="R50" s="154"/>
      <c r="S50" s="154"/>
    </row>
    <row r="51" spans="1:19" ht="10.5" customHeight="1" thickBot="1">
      <c r="A51" s="155"/>
      <c r="B51" s="162" t="str">
        <f>IF('HM-Res'!$S$22=0,TOM,'HM-Res'!$E$22)</f>
        <v> </v>
      </c>
      <c r="C51" s="168"/>
      <c r="E51" s="165" t="str">
        <f>'HM-Res'!$A$23</f>
        <v>HM-19</v>
      </c>
      <c r="F51" s="166" t="str">
        <f>'HM-Res'!$D$23</f>
        <v> </v>
      </c>
      <c r="G51" s="179" t="s">
        <v>12</v>
      </c>
      <c r="O51" s="154"/>
      <c r="P51" s="154"/>
      <c r="Q51" s="154"/>
      <c r="R51" s="154"/>
      <c r="S51" s="154"/>
    </row>
    <row r="52" spans="1:19" ht="10.5" customHeight="1">
      <c r="A52" s="163" t="s">
        <v>6</v>
      </c>
      <c r="B52" s="164" t="str">
        <f>'HM-Res'!$B$22</f>
        <v> </v>
      </c>
      <c r="C52" s="171"/>
      <c r="O52" s="154"/>
      <c r="P52" s="154"/>
      <c r="Q52" s="154"/>
      <c r="R52" s="154"/>
      <c r="S52" s="154"/>
    </row>
    <row r="53" spans="1:19" ht="10.5" customHeight="1" thickBot="1">
      <c r="A53" s="165" t="str">
        <f>'HM-Res'!$A$22</f>
        <v>HM-18</v>
      </c>
      <c r="B53" s="166" t="str">
        <f>'HM-Res'!$D$22</f>
        <v> </v>
      </c>
      <c r="O53" s="154"/>
      <c r="P53" s="154"/>
      <c r="Q53" s="154"/>
      <c r="R53" s="154"/>
      <c r="S53" s="154"/>
    </row>
    <row r="54" spans="1:19" ht="10.5" customHeight="1">
      <c r="A54" s="155"/>
      <c r="O54" s="154"/>
      <c r="P54" s="154"/>
      <c r="Q54" s="154"/>
      <c r="R54" s="154"/>
      <c r="S54" s="154"/>
    </row>
    <row r="55" spans="1:19" ht="10.5" customHeight="1">
      <c r="A55" s="155"/>
      <c r="B55" s="162" t="str">
        <f>IF('HM-Res'!$S$24=0,TOM,'HM-Res'!$E$24)</f>
        <v> </v>
      </c>
      <c r="O55" s="154"/>
      <c r="P55" s="154"/>
      <c r="Q55" s="154"/>
      <c r="R55" s="154"/>
      <c r="S55" s="154"/>
    </row>
    <row r="56" spans="1:19" ht="10.5" customHeight="1">
      <c r="A56" s="163" t="s">
        <v>6</v>
      </c>
      <c r="B56" s="164" t="str">
        <f>'HM-Res'!$B$24</f>
        <v> </v>
      </c>
      <c r="O56" s="154"/>
      <c r="P56" s="154"/>
      <c r="Q56" s="154"/>
      <c r="R56" s="154"/>
      <c r="S56" s="154"/>
    </row>
    <row r="57" spans="1:19" ht="10.5" customHeight="1" thickBot="1">
      <c r="A57" s="165" t="str">
        <f>'HM-Res'!$A$24</f>
        <v>HM-20</v>
      </c>
      <c r="B57" s="166" t="str">
        <f>'HM-Res'!$D$24</f>
        <v> </v>
      </c>
      <c r="C57" s="179" t="s">
        <v>13</v>
      </c>
      <c r="O57" s="154"/>
      <c r="P57" s="154"/>
      <c r="Q57" s="154"/>
      <c r="R57" s="154"/>
      <c r="S57" s="154"/>
    </row>
    <row r="58" spans="1:19" ht="9">
      <c r="A58" s="154"/>
      <c r="O58" s="154"/>
      <c r="P58" s="154"/>
      <c r="Q58" s="154"/>
      <c r="R58" s="154"/>
      <c r="S58" s="154"/>
    </row>
    <row r="59" spans="1:19" ht="9">
      <c r="A59" s="154"/>
      <c r="O59" s="154"/>
      <c r="P59" s="154"/>
      <c r="Q59" s="154"/>
      <c r="R59" s="154"/>
      <c r="S59" s="154"/>
    </row>
    <row r="60" spans="1:19" ht="28.5" customHeight="1">
      <c r="A60" s="154"/>
      <c r="O60" s="154"/>
      <c r="P60" s="154"/>
      <c r="Q60" s="154"/>
      <c r="R60" s="154"/>
      <c r="S60" s="154"/>
    </row>
    <row r="61" spans="1:27" s="150" customFormat="1" ht="35.25">
      <c r="A61" s="326" t="str">
        <f>Parametre!$B$2</f>
        <v>Aalborg Squash Klub</v>
      </c>
      <c r="B61" s="149"/>
      <c r="C61" s="327"/>
      <c r="D61" s="327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Z61" s="151"/>
      <c r="AA61" s="151"/>
    </row>
    <row r="62" spans="1:27" s="150" customFormat="1" ht="35.25">
      <c r="A62" s="326" t="str">
        <f>Parametre!$B$1</f>
        <v>Forza Challenger</v>
      </c>
      <c r="B62" s="149"/>
      <c r="C62" s="327"/>
      <c r="D62" s="327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Z62" s="151"/>
      <c r="AA62" s="151"/>
    </row>
    <row r="63" spans="1:27" s="150" customFormat="1" ht="35.25">
      <c r="A63" s="181" t="str">
        <f>REPT(A3,1)</f>
        <v>Herre Mester</v>
      </c>
      <c r="B63" s="149"/>
      <c r="C63" s="327"/>
      <c r="D63" s="327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Z63" s="151"/>
      <c r="AA63" s="151"/>
    </row>
    <row r="64" spans="1:27" s="152" customFormat="1" ht="39.75">
      <c r="A64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Z64" s="153"/>
      <c r="AA64" s="153"/>
    </row>
    <row r="65" spans="1:19" ht="30.75" customHeight="1">
      <c r="A65" s="154"/>
      <c r="O65" s="154"/>
      <c r="P65" s="154"/>
      <c r="Q65" s="154"/>
      <c r="R65" s="154"/>
      <c r="S65" s="154"/>
    </row>
    <row r="66" spans="1:19" ht="21.75" customHeight="1">
      <c r="A66" s="154"/>
      <c r="O66" s="154"/>
      <c r="P66" s="154"/>
      <c r="Q66" s="154"/>
      <c r="R66" s="154"/>
      <c r="S66" s="154"/>
    </row>
    <row r="67" spans="1:19" ht="22.5" customHeight="1">
      <c r="A67" s="182" t="s">
        <v>14</v>
      </c>
      <c r="O67" s="154"/>
      <c r="P67" s="154"/>
      <c r="Q67" s="154"/>
      <c r="R67" s="154"/>
      <c r="S67" s="154"/>
    </row>
    <row r="68" spans="1:19" ht="20.25" customHeight="1">
      <c r="A68" s="170"/>
      <c r="B68" s="162" t="str">
        <f>IF('HM-Res'!$S$25=0,TOM,'HM-Res'!$E$25)</f>
        <v> </v>
      </c>
      <c r="O68" s="154"/>
      <c r="P68" s="154"/>
      <c r="Q68" s="154"/>
      <c r="R68" s="154"/>
      <c r="S68" s="154"/>
    </row>
    <row r="69" spans="1:19" ht="10.5" customHeight="1">
      <c r="A69" s="163" t="s">
        <v>6</v>
      </c>
      <c r="B69" s="164" t="str">
        <f>'HM-Res'!$B$25</f>
        <v> </v>
      </c>
      <c r="O69" s="154"/>
      <c r="P69" s="154"/>
      <c r="Q69" s="154"/>
      <c r="R69" s="154"/>
      <c r="S69" s="154"/>
    </row>
    <row r="70" spans="1:19" ht="10.5" customHeight="1" thickBot="1">
      <c r="A70" s="165" t="str">
        <f>'HM-Res'!$A$25</f>
        <v>HM-21</v>
      </c>
      <c r="B70" s="166" t="str">
        <f>'HM-Res'!$D$25</f>
        <v> </v>
      </c>
      <c r="C70" s="167"/>
      <c r="F70" s="162" t="str">
        <f>IF('HM-Res'!$S$29=0,TOM,'HM-Res'!$E$29)</f>
        <v> </v>
      </c>
      <c r="O70" s="154"/>
      <c r="P70" s="154"/>
      <c r="Q70" s="154"/>
      <c r="R70" s="154"/>
      <c r="S70" s="154"/>
    </row>
    <row r="71" spans="1:19" ht="10.5" customHeight="1">
      <c r="A71" s="155"/>
      <c r="C71" s="168"/>
      <c r="D71" s="169"/>
      <c r="E71" s="163" t="s">
        <v>6</v>
      </c>
      <c r="F71" s="164" t="str">
        <f>'HM-Res'!$B$29</f>
        <v> </v>
      </c>
      <c r="G71" s="170"/>
      <c r="O71" s="154"/>
      <c r="P71" s="154"/>
      <c r="Q71" s="154"/>
      <c r="R71" s="154"/>
      <c r="S71" s="154"/>
    </row>
    <row r="72" spans="1:19" ht="10.5" customHeight="1" thickBot="1">
      <c r="A72" s="155"/>
      <c r="B72" s="162" t="str">
        <f>IF('HM-Res'!$S$26=0,TOM,'HM-Res'!$E$26)</f>
        <v> </v>
      </c>
      <c r="C72" s="168"/>
      <c r="E72" s="165" t="str">
        <f>'HM-Res'!$A$29</f>
        <v>HM-25</v>
      </c>
      <c r="F72" s="166" t="str">
        <f>'HM-Res'!$D$29</f>
        <v> </v>
      </c>
      <c r="G72" s="167"/>
      <c r="O72" s="154"/>
      <c r="P72" s="154"/>
      <c r="Q72" s="154"/>
      <c r="R72" s="154"/>
      <c r="S72" s="154"/>
    </row>
    <row r="73" spans="1:19" ht="10.5" customHeight="1">
      <c r="A73" s="163" t="s">
        <v>6</v>
      </c>
      <c r="B73" s="164" t="str">
        <f>'HM-Res'!$B$26</f>
        <v> </v>
      </c>
      <c r="C73" s="171"/>
      <c r="G73" s="168"/>
      <c r="H73" s="172"/>
      <c r="O73" s="154"/>
      <c r="P73" s="154"/>
      <c r="Q73" s="154"/>
      <c r="R73" s="154"/>
      <c r="S73" s="154"/>
    </row>
    <row r="74" spans="1:19" ht="10.5" customHeight="1" thickBot="1">
      <c r="A74" s="165" t="str">
        <f>'HM-Res'!$A$26</f>
        <v>HM-22</v>
      </c>
      <c r="B74" s="166" t="str">
        <f>'HM-Res'!$D$26</f>
        <v> </v>
      </c>
      <c r="G74" s="168"/>
      <c r="H74" s="172"/>
      <c r="J74" s="162" t="str">
        <f>IF('HM-Res'!$S$31=0,TOM,'HM-Res'!$E$31)</f>
        <v> </v>
      </c>
      <c r="O74" s="154"/>
      <c r="P74" s="154"/>
      <c r="Q74" s="154"/>
      <c r="R74" s="154"/>
      <c r="S74" s="154"/>
    </row>
    <row r="75" spans="1:19" ht="10.5" customHeight="1">
      <c r="A75" s="155"/>
      <c r="G75" s="168"/>
      <c r="H75" s="173"/>
      <c r="I75" s="163" t="s">
        <v>6</v>
      </c>
      <c r="J75" s="164" t="str">
        <f>'HM-Res'!$B$31</f>
        <v> </v>
      </c>
      <c r="O75" s="154"/>
      <c r="P75" s="154"/>
      <c r="Q75" s="154"/>
      <c r="R75" s="154"/>
      <c r="S75" s="154"/>
    </row>
    <row r="76" spans="1:19" ht="10.5" customHeight="1" thickBot="1">
      <c r="A76" s="155"/>
      <c r="B76" s="162" t="str">
        <f>IF('HM-Res'!$S$27=0,TOM,'HM-Res'!$E$27)</f>
        <v> </v>
      </c>
      <c r="G76" s="168"/>
      <c r="H76" s="172"/>
      <c r="I76" s="165" t="str">
        <f>'HM-Res'!$A$31</f>
        <v>HM-27</v>
      </c>
      <c r="J76" s="166" t="str">
        <f>'HM-Res'!$D$31</f>
        <v> </v>
      </c>
      <c r="K76" s="179" t="s">
        <v>15</v>
      </c>
      <c r="O76" s="154"/>
      <c r="P76" s="154"/>
      <c r="Q76" s="154"/>
      <c r="R76" s="154"/>
      <c r="S76" s="154"/>
    </row>
    <row r="77" spans="1:19" ht="10.5" customHeight="1">
      <c r="A77" s="163" t="s">
        <v>6</v>
      </c>
      <c r="B77" s="164" t="str">
        <f>'HM-Res'!$B$27</f>
        <v> </v>
      </c>
      <c r="G77" s="168"/>
      <c r="H77" s="172"/>
      <c r="O77" s="154"/>
      <c r="P77" s="154"/>
      <c r="Q77" s="154"/>
      <c r="R77" s="154"/>
      <c r="S77" s="154"/>
    </row>
    <row r="78" spans="1:19" ht="10.5" customHeight="1" thickBot="1">
      <c r="A78" s="165" t="str">
        <f>'HM-Res'!$A$27</f>
        <v>HM-23</v>
      </c>
      <c r="B78" s="166" t="str">
        <f>'HM-Res'!$D$27</f>
        <v> </v>
      </c>
      <c r="C78" s="167"/>
      <c r="F78" s="162" t="str">
        <f>IF('HM-Res'!$S$30=0,TOM,'HM-Res'!$E$30)</f>
        <v> </v>
      </c>
      <c r="G78" s="168"/>
      <c r="H78" s="172"/>
      <c r="O78" s="154"/>
      <c r="P78" s="154"/>
      <c r="Q78" s="154"/>
      <c r="R78" s="154"/>
      <c r="S78" s="154"/>
    </row>
    <row r="79" spans="1:19" ht="10.5" customHeight="1">
      <c r="A79" s="155"/>
      <c r="C79" s="168"/>
      <c r="D79" s="169"/>
      <c r="E79" s="163" t="s">
        <v>6</v>
      </c>
      <c r="F79" s="164" t="str">
        <f>'HM-Res'!$B$30</f>
        <v> </v>
      </c>
      <c r="G79" s="171"/>
      <c r="O79" s="154"/>
      <c r="P79" s="154"/>
      <c r="Q79" s="154"/>
      <c r="R79" s="154"/>
      <c r="S79" s="154"/>
    </row>
    <row r="80" spans="1:19" ht="10.5" customHeight="1" thickBot="1">
      <c r="A80" s="155"/>
      <c r="B80" s="162" t="str">
        <f>IF('HM-Res'!$S$28=0,TOM,'HM-Res'!$E$28)</f>
        <v> </v>
      </c>
      <c r="C80" s="168"/>
      <c r="E80" s="165" t="str">
        <f>'HM-Res'!$A$30</f>
        <v>HM-26</v>
      </c>
      <c r="F80" s="166" t="str">
        <f>'HM-Res'!$D$30</f>
        <v> </v>
      </c>
      <c r="O80" s="154"/>
      <c r="P80" s="154"/>
      <c r="Q80" s="154"/>
      <c r="R80" s="154"/>
      <c r="S80" s="154"/>
    </row>
    <row r="81" spans="1:19" ht="10.5" customHeight="1">
      <c r="A81" s="163" t="s">
        <v>6</v>
      </c>
      <c r="B81" s="164" t="str">
        <f>'HM-Res'!$B$28</f>
        <v> </v>
      </c>
      <c r="C81" s="171"/>
      <c r="O81" s="154"/>
      <c r="P81" s="154"/>
      <c r="Q81" s="154"/>
      <c r="R81" s="154"/>
      <c r="S81" s="154"/>
    </row>
    <row r="82" spans="1:19" ht="10.5" customHeight="1" thickBot="1">
      <c r="A82" s="165" t="str">
        <f>'HM-Res'!$A$28</f>
        <v>HM-24</v>
      </c>
      <c r="B82" s="166" t="str">
        <f>'HM-Res'!$D$28</f>
        <v> </v>
      </c>
      <c r="O82" s="154"/>
      <c r="P82" s="154"/>
      <c r="Q82" s="154"/>
      <c r="R82" s="154"/>
      <c r="S82" s="154"/>
    </row>
    <row r="83" spans="1:19" ht="10.5" customHeight="1">
      <c r="A83" s="155"/>
      <c r="O83" s="154"/>
      <c r="P83" s="154"/>
      <c r="Q83" s="154"/>
      <c r="R83" s="154"/>
      <c r="S83" s="154"/>
    </row>
    <row r="84" spans="1:19" ht="10.5" customHeight="1">
      <c r="A84" s="155"/>
      <c r="O84" s="154"/>
      <c r="P84" s="154"/>
      <c r="Q84" s="154"/>
      <c r="R84" s="154"/>
      <c r="S84" s="154"/>
    </row>
    <row r="85" spans="1:19" ht="10.5" customHeight="1">
      <c r="A85" s="155"/>
      <c r="B85" s="162" t="str">
        <f>IF('HM-Res'!$S$32=0,TOM,'HM-Res'!$E$32)</f>
        <v> </v>
      </c>
      <c r="O85" s="154"/>
      <c r="P85" s="154"/>
      <c r="Q85" s="154"/>
      <c r="R85" s="154"/>
      <c r="S85" s="154"/>
    </row>
    <row r="86" spans="1:19" ht="10.5" customHeight="1">
      <c r="A86" s="163" t="s">
        <v>6</v>
      </c>
      <c r="B86" s="164" t="str">
        <f>'HM-Res'!$B$32</f>
        <v> </v>
      </c>
      <c r="O86" s="154"/>
      <c r="P86" s="154"/>
      <c r="Q86" s="154"/>
      <c r="R86" s="154"/>
      <c r="S86" s="154"/>
    </row>
    <row r="87" spans="1:19" ht="10.5" customHeight="1" thickBot="1">
      <c r="A87" s="165" t="str">
        <f>'HM-Res'!$A$32</f>
        <v>HM-28</v>
      </c>
      <c r="B87" s="166" t="str">
        <f>'HM-Res'!$D$32</f>
        <v> </v>
      </c>
      <c r="C87" s="179" t="s">
        <v>16</v>
      </c>
      <c r="E87" s="170"/>
      <c r="O87" s="154"/>
      <c r="P87" s="154"/>
      <c r="Q87" s="154"/>
      <c r="R87" s="154"/>
      <c r="S87" s="154"/>
    </row>
    <row r="88" spans="1:19" ht="10.5" customHeight="1">
      <c r="A88" s="155"/>
      <c r="O88" s="154"/>
      <c r="P88" s="154"/>
      <c r="Q88" s="154"/>
      <c r="R88" s="154"/>
      <c r="S88" s="154"/>
    </row>
    <row r="89" spans="1:19" ht="10.5" customHeight="1">
      <c r="A89" s="154"/>
      <c r="O89" s="154"/>
      <c r="P89" s="154"/>
      <c r="Q89" s="154"/>
      <c r="R89" s="154"/>
      <c r="S89" s="154"/>
    </row>
    <row r="90" spans="1:19" ht="10.5" customHeight="1">
      <c r="A90" s="154"/>
      <c r="O90" s="154"/>
      <c r="P90" s="154"/>
      <c r="Q90" s="154"/>
      <c r="R90" s="154"/>
      <c r="S90" s="154"/>
    </row>
    <row r="91" spans="1:19" ht="10.5" customHeight="1">
      <c r="A91" s="183"/>
      <c r="O91" s="154"/>
      <c r="P91" s="154"/>
      <c r="Q91" s="154"/>
      <c r="R91" s="154"/>
      <c r="S91" s="154"/>
    </row>
    <row r="92" spans="1:19" ht="15" customHeight="1">
      <c r="A92" s="184" t="s">
        <v>17</v>
      </c>
      <c r="O92" s="154"/>
      <c r="P92" s="154"/>
      <c r="Q92" s="154"/>
      <c r="R92" s="154"/>
      <c r="S92" s="154"/>
    </row>
    <row r="93" spans="1:19" ht="21" customHeight="1">
      <c r="A93" s="155"/>
      <c r="B93" s="162" t="str">
        <f>IF('HM-Res'!$S$33=0,TOM,'HM-Res'!$E$33)</f>
        <v> </v>
      </c>
      <c r="O93" s="154"/>
      <c r="P93" s="154"/>
      <c r="Q93" s="154"/>
      <c r="R93" s="154"/>
      <c r="S93" s="154"/>
    </row>
    <row r="94" spans="1:19" ht="10.5" customHeight="1">
      <c r="A94" s="163" t="s">
        <v>6</v>
      </c>
      <c r="B94" s="164" t="str">
        <f>'HM-Res'!$B$33</f>
        <v> </v>
      </c>
      <c r="O94" s="154"/>
      <c r="P94" s="154"/>
      <c r="Q94" s="154"/>
      <c r="R94" s="154"/>
      <c r="S94" s="154"/>
    </row>
    <row r="95" spans="1:19" ht="10.5" customHeight="1" thickBot="1">
      <c r="A95" s="165" t="str">
        <f>'HM-Res'!$A$33</f>
        <v>HM-29</v>
      </c>
      <c r="B95" s="166" t="str">
        <f>'HM-Res'!$D$33</f>
        <v> </v>
      </c>
      <c r="C95" s="167"/>
      <c r="F95" s="162" t="str">
        <f>IF('HM-Res'!$S$35=0,TOM,'HM-Res'!$E$35)</f>
        <v> </v>
      </c>
      <c r="O95" s="154"/>
      <c r="P95" s="154"/>
      <c r="Q95" s="154"/>
      <c r="R95" s="154"/>
      <c r="S95" s="154"/>
    </row>
    <row r="96" spans="1:19" ht="10.5" customHeight="1">
      <c r="A96" s="155"/>
      <c r="C96" s="168"/>
      <c r="D96" s="169"/>
      <c r="E96" s="163" t="s">
        <v>6</v>
      </c>
      <c r="F96" s="164" t="str">
        <f>'HM-Res'!$B$35</f>
        <v> </v>
      </c>
      <c r="O96" s="154"/>
      <c r="P96" s="154"/>
      <c r="Q96" s="154"/>
      <c r="R96" s="154"/>
      <c r="S96" s="154"/>
    </row>
    <row r="97" spans="1:19" ht="10.5" customHeight="1" thickBot="1">
      <c r="A97" s="155"/>
      <c r="B97" s="162" t="str">
        <f>IF('HM-Res'!$S$34=0,TOM,'HM-Res'!$E$34)</f>
        <v> </v>
      </c>
      <c r="C97" s="168"/>
      <c r="E97" s="165" t="str">
        <f>'HM-Res'!$A$35</f>
        <v>HM-31</v>
      </c>
      <c r="F97" s="166" t="str">
        <f>'HM-Res'!$D$35</f>
        <v> </v>
      </c>
      <c r="G97" s="179" t="s">
        <v>18</v>
      </c>
      <c r="O97" s="154"/>
      <c r="P97" s="154"/>
      <c r="Q97" s="154"/>
      <c r="R97" s="154"/>
      <c r="S97" s="154"/>
    </row>
    <row r="98" spans="1:19" ht="10.5" customHeight="1">
      <c r="A98" s="163" t="s">
        <v>6</v>
      </c>
      <c r="B98" s="164" t="str">
        <f>'HM-Res'!$B$34</f>
        <v> </v>
      </c>
      <c r="C98" s="171"/>
      <c r="O98" s="154"/>
      <c r="P98" s="154"/>
      <c r="Q98" s="154"/>
      <c r="R98" s="154"/>
      <c r="S98" s="154"/>
    </row>
    <row r="99" spans="1:19" ht="10.5" customHeight="1" thickBot="1">
      <c r="A99" s="165" t="str">
        <f>'HM-Res'!$A$34</f>
        <v>HM-30</v>
      </c>
      <c r="B99" s="166" t="str">
        <f>'HM-Res'!$D$34</f>
        <v> </v>
      </c>
      <c r="O99" s="154"/>
      <c r="P99" s="154"/>
      <c r="Q99" s="154"/>
      <c r="R99" s="154"/>
      <c r="S99" s="154"/>
    </row>
    <row r="100" spans="1:19" ht="10.5" customHeight="1">
      <c r="A100" s="155"/>
      <c r="O100" s="154"/>
      <c r="P100" s="154"/>
      <c r="Q100" s="154"/>
      <c r="R100" s="154"/>
      <c r="S100" s="154"/>
    </row>
    <row r="101" spans="1:19" ht="10.5" customHeight="1">
      <c r="A101" s="155"/>
      <c r="O101" s="154"/>
      <c r="P101" s="154"/>
      <c r="Q101" s="154"/>
      <c r="R101" s="154"/>
      <c r="S101" s="154"/>
    </row>
    <row r="102" spans="1:19" ht="10.5" customHeight="1">
      <c r="A102" s="155"/>
      <c r="B102" s="162" t="str">
        <f>IF('HM-Res'!$S$36=0,TOM,'HM-Res'!$E$36)</f>
        <v> </v>
      </c>
      <c r="O102" s="154"/>
      <c r="P102" s="154"/>
      <c r="Q102" s="154"/>
      <c r="R102" s="154"/>
      <c r="S102" s="154"/>
    </row>
    <row r="103" spans="1:19" ht="10.5" customHeight="1">
      <c r="A103" s="163" t="s">
        <v>6</v>
      </c>
      <c r="B103" s="164" t="str">
        <f>'HM-Res'!$B$36</f>
        <v> </v>
      </c>
      <c r="O103" s="154"/>
      <c r="P103" s="154"/>
      <c r="Q103" s="154"/>
      <c r="R103" s="154"/>
      <c r="S103" s="154"/>
    </row>
    <row r="104" spans="1:19" ht="10.5" customHeight="1" thickBot="1">
      <c r="A104" s="165" t="str">
        <f>'HM-Res'!$A$36</f>
        <v>HM-32</v>
      </c>
      <c r="B104" s="166" t="str">
        <f>'HM-Res'!$D$36</f>
        <v> </v>
      </c>
      <c r="C104" s="179" t="s">
        <v>19</v>
      </c>
      <c r="O104" s="154"/>
      <c r="P104" s="154"/>
      <c r="Q104" s="154"/>
      <c r="R104" s="154"/>
      <c r="S104" s="154"/>
    </row>
    <row r="105" spans="1:27" s="185" customFormat="1" ht="15" customHeight="1">
      <c r="A105" s="186"/>
      <c r="B105" s="186"/>
      <c r="C105" s="186"/>
      <c r="D105" s="186"/>
      <c r="E105" s="186"/>
      <c r="F105" s="186"/>
      <c r="G105" s="186"/>
      <c r="H105" s="186"/>
      <c r="I105" s="186"/>
      <c r="Z105" s="187"/>
      <c r="AA105" s="187"/>
    </row>
    <row r="106" spans="1:27" s="185" customFormat="1" ht="1.5" customHeight="1">
      <c r="A106" s="186"/>
      <c r="B106" s="186"/>
      <c r="C106" s="186"/>
      <c r="D106" s="186"/>
      <c r="E106" s="186"/>
      <c r="F106" s="186"/>
      <c r="G106" s="186"/>
      <c r="H106" s="186"/>
      <c r="I106" s="186"/>
      <c r="Z106" s="187"/>
      <c r="AA106" s="187"/>
    </row>
    <row r="107" spans="1:27" s="185" customFormat="1" ht="18">
      <c r="A107" s="186"/>
      <c r="B107" s="186"/>
      <c r="C107" s="186"/>
      <c r="D107" s="186"/>
      <c r="E107" s="186"/>
      <c r="F107" s="186"/>
      <c r="G107" s="186"/>
      <c r="H107" s="186"/>
      <c r="I107" s="186"/>
      <c r="Z107" s="187"/>
      <c r="AA107" s="187"/>
    </row>
    <row r="108" spans="2:27" s="185" customFormat="1" ht="18"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Z108" s="187"/>
      <c r="AA108" s="187"/>
    </row>
    <row r="109" spans="2:27" s="185" customFormat="1" ht="18"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Z109" s="187"/>
      <c r="AA109" s="187"/>
    </row>
  </sheetData>
  <printOptions horizontalCentered="1" verticalCentered="1"/>
  <pageMargins left="0.2362204724409449" right="0.2362204724409449" top="0.4724409448818898" bottom="0.984251968503937" header="0.5118110236220472" footer="0.3937007874015748"/>
  <pageSetup fitToHeight="2" fitToWidth="2" horizontalDpi="300" verticalDpi="300" orientation="portrait" paperSize="9" r:id="rId1"/>
  <rowBreaks count="1" manualBreakCount="1">
    <brk id="5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A1">
      <selection activeCell="A2" sqref="A2"/>
    </sheetView>
  </sheetViews>
  <sheetFormatPr defaultColWidth="8.88671875" defaultRowHeight="15"/>
  <cols>
    <col min="1" max="1" width="4.6640625" style="250" customWidth="1"/>
    <col min="2" max="2" width="21.77734375" style="250" customWidth="1"/>
    <col min="3" max="3" width="0.9921875" style="250" customWidth="1"/>
    <col min="4" max="4" width="21.77734375" style="250" customWidth="1"/>
    <col min="5" max="5" width="14.99609375" style="251" customWidth="1"/>
    <col min="6" max="6" width="19.4453125" style="250" customWidth="1"/>
    <col min="7" max="7" width="1.2265625" style="250" customWidth="1"/>
    <col min="8" max="8" width="21.77734375" style="250" customWidth="1"/>
    <col min="9" max="9" width="3.3359375" style="251" customWidth="1"/>
    <col min="10" max="11" width="1.2265625" style="251" customWidth="1"/>
    <col min="12" max="12" width="1.5625" style="251" customWidth="1"/>
    <col min="13" max="14" width="3.99609375" style="251" customWidth="1"/>
    <col min="15" max="16" width="1.2265625" style="251" customWidth="1"/>
    <col min="17" max="18" width="3.6640625" style="251" customWidth="1"/>
    <col min="19" max="19" width="4.21484375" style="251" customWidth="1"/>
    <col min="20" max="20" width="0.88671875" style="251" customWidth="1"/>
    <col min="21" max="22" width="1.2265625" style="251" customWidth="1"/>
    <col min="23" max="23" width="8.88671875" style="251" customWidth="1"/>
    <col min="24" max="26" width="1.2265625" style="251" customWidth="1"/>
    <col min="27" max="27" width="8.88671875" style="251" customWidth="1"/>
    <col min="28" max="28" width="0.88671875" style="251" customWidth="1"/>
    <col min="29" max="30" width="1.2265625" style="251" customWidth="1"/>
    <col min="31" max="31" width="8.88671875" style="251" customWidth="1"/>
    <col min="32" max="32" width="0.88671875" style="251" customWidth="1"/>
    <col min="33" max="34" width="1.2265625" style="251" customWidth="1"/>
    <col min="35" max="35" width="8.88671875" style="251" customWidth="1"/>
    <col min="36" max="37" width="0.88671875" style="251" customWidth="1"/>
    <col min="38" max="38" width="1.2265625" style="251" customWidth="1"/>
    <col min="39" max="39" width="8.88671875" style="251" customWidth="1"/>
    <col min="40" max="40" width="2.10546875" style="251" customWidth="1"/>
    <col min="41" max="41" width="8.88671875" style="251" customWidth="1"/>
    <col min="42" max="42" width="1.2265625" style="251" customWidth="1"/>
    <col min="43" max="16384" width="8.88671875" style="251" customWidth="1"/>
  </cols>
  <sheetData>
    <row r="1" spans="1:42" ht="28.5" customHeight="1">
      <c r="A1" s="281" t="s">
        <v>268</v>
      </c>
      <c r="B1" s="249"/>
      <c r="E1" s="250"/>
      <c r="T1" s="252"/>
      <c r="U1" s="252"/>
      <c r="V1" s="252"/>
      <c r="X1" s="252"/>
      <c r="Y1" s="252"/>
      <c r="Z1" s="252"/>
      <c r="AB1" s="252"/>
      <c r="AC1" s="252"/>
      <c r="AD1" s="252"/>
      <c r="AN1" s="253"/>
      <c r="AP1" s="254"/>
    </row>
    <row r="2" spans="1:42" ht="24" customHeight="1">
      <c r="A2" s="282" t="str">
        <f>Parametre!$B$1</f>
        <v>Forza Challenger</v>
      </c>
      <c r="E2" s="250"/>
      <c r="F2" s="255"/>
      <c r="T2" s="252"/>
      <c r="U2" s="252"/>
      <c r="V2" s="252"/>
      <c r="X2" s="252"/>
      <c r="Y2" s="252"/>
      <c r="Z2" s="252"/>
      <c r="AB2" s="252"/>
      <c r="AC2" s="252"/>
      <c r="AD2" s="252"/>
      <c r="AN2" s="253"/>
      <c r="AP2" s="254"/>
    </row>
    <row r="3" spans="1:42" ht="21" customHeight="1">
      <c r="A3" s="256"/>
      <c r="B3" s="257"/>
      <c r="E3" s="258" t="s">
        <v>21</v>
      </c>
      <c r="F3" s="259" t="s">
        <v>22</v>
      </c>
      <c r="H3" s="260" t="s">
        <v>23</v>
      </c>
      <c r="O3" s="261" t="s">
        <v>24</v>
      </c>
      <c r="P3" s="262"/>
      <c r="Q3" s="262"/>
      <c r="R3" s="262"/>
      <c r="S3" s="261" t="s">
        <v>25</v>
      </c>
      <c r="T3" s="252"/>
      <c r="U3" s="252"/>
      <c r="V3" s="252"/>
      <c r="X3" s="252"/>
      <c r="Y3" s="252"/>
      <c r="Z3" s="252"/>
      <c r="AB3" s="252"/>
      <c r="AC3" s="252"/>
      <c r="AD3" s="252"/>
      <c r="AN3" s="253"/>
      <c r="AP3" s="254"/>
    </row>
    <row r="4" spans="1:43" ht="11.25">
      <c r="A4" s="256"/>
      <c r="B4" s="263"/>
      <c r="C4" s="263"/>
      <c r="D4" s="263"/>
      <c r="E4" s="264"/>
      <c r="F4" s="263"/>
      <c r="G4" s="263"/>
      <c r="H4" s="263"/>
      <c r="I4" s="254" t="s">
        <v>26</v>
      </c>
      <c r="J4" s="265" t="s">
        <v>27</v>
      </c>
      <c r="K4" s="265" t="s">
        <v>27</v>
      </c>
      <c r="L4" s="265" t="s">
        <v>27</v>
      </c>
      <c r="M4" s="265" t="s">
        <v>27</v>
      </c>
      <c r="N4" s="265" t="s">
        <v>27</v>
      </c>
      <c r="O4" s="253">
        <v>1</v>
      </c>
      <c r="P4" s="253">
        <v>2</v>
      </c>
      <c r="Q4" s="253">
        <v>3</v>
      </c>
      <c r="R4" s="253">
        <v>4</v>
      </c>
      <c r="T4" s="266" t="s">
        <v>28</v>
      </c>
      <c r="U4" s="266"/>
      <c r="V4" s="266"/>
      <c r="W4" s="254"/>
      <c r="X4" s="266" t="s">
        <v>29</v>
      </c>
      <c r="Y4" s="266"/>
      <c r="Z4" s="266"/>
      <c r="AA4" s="254"/>
      <c r="AB4" s="266" t="s">
        <v>30</v>
      </c>
      <c r="AC4" s="266"/>
      <c r="AD4" s="266"/>
      <c r="AE4" s="254"/>
      <c r="AF4" s="266" t="s">
        <v>31</v>
      </c>
      <c r="AG4" s="266"/>
      <c r="AH4" s="266"/>
      <c r="AI4" s="254"/>
      <c r="AJ4" s="266" t="s">
        <v>32</v>
      </c>
      <c r="AK4" s="266"/>
      <c r="AL4" s="266"/>
      <c r="AM4" s="254"/>
      <c r="AN4" s="253" t="s">
        <v>33</v>
      </c>
      <c r="AO4" s="254"/>
      <c r="AP4" s="254"/>
      <c r="AQ4" s="254"/>
    </row>
    <row r="5" spans="1:42" ht="11.25">
      <c r="A5" s="256" t="s">
        <v>269</v>
      </c>
      <c r="B5" s="264" t="str">
        <f>REPT('HD-Ræk'!$B$8,1)</f>
        <v>1. seedet</v>
      </c>
      <c r="C5" s="264" t="s">
        <v>35</v>
      </c>
      <c r="D5" s="264" t="str">
        <f>REPT('HD-Ræk'!$B$9,1)</f>
        <v>9.-16. seedet</v>
      </c>
      <c r="E5" s="145" t="s">
        <v>270</v>
      </c>
      <c r="F5" s="264" t="str">
        <f aca="true" t="shared" si="0" ref="F5:F36">IF(S5&lt;2,TOM,IF($AP5=1,B5,D5))</f>
        <v> </v>
      </c>
      <c r="G5" s="263"/>
      <c r="H5" s="264" t="str">
        <f aca="true" t="shared" si="1" ref="H5:H36">IF(S5&lt;2,TOM,IF($AP5=1,D5,B5))</f>
        <v> </v>
      </c>
      <c r="I5" s="253">
        <f aca="true" t="shared" si="2" ref="I5:I36">LEN(E5)</f>
        <v>18</v>
      </c>
      <c r="J5" s="253">
        <f aca="true" t="shared" si="3" ref="J5:J36">FIND("/",$E5)</f>
        <v>8</v>
      </c>
      <c r="K5" s="253" t="e">
        <f aca="true" t="shared" si="4" ref="K5:K36">FIND("/",$E5,($J5+1))</f>
        <v>#VALUE!</v>
      </c>
      <c r="L5" s="253" t="e">
        <f aca="true" t="shared" si="5" ref="L5:L36">FIND("/",$E5,($K5+1))</f>
        <v>#VALUE!</v>
      </c>
      <c r="M5" s="253" t="e">
        <f aca="true" t="shared" si="6" ref="M5:M36">FIND("/",$E5,($L5+1))</f>
        <v>#VALUE!</v>
      </c>
      <c r="N5" s="253" t="e">
        <f aca="true" t="shared" si="7" ref="N5:N36">FIND("/",$E5,($M5+1))</f>
        <v>#VALUE!</v>
      </c>
      <c r="O5" s="253">
        <f aca="true" t="shared" si="8" ref="O5:O36">FIND(" ",$E5)</f>
        <v>5</v>
      </c>
      <c r="P5" s="253">
        <f aca="true" t="shared" si="9" ref="P5:R36">FIND(" ",$E5,O5+1)</f>
        <v>7</v>
      </c>
      <c r="Q5" s="253">
        <f t="shared" si="9"/>
        <v>9</v>
      </c>
      <c r="R5" s="253">
        <f t="shared" si="9"/>
        <v>13</v>
      </c>
      <c r="S5" s="253">
        <f aca="true" t="shared" si="10" ref="S5:S36">COUNT(J5:N5)</f>
        <v>1</v>
      </c>
      <c r="T5" s="253" t="str">
        <f aca="true" t="shared" si="11" ref="T5:T36">MID($E5,1,J5-1)</f>
        <v>Bane ? </v>
      </c>
      <c r="U5" s="253" t="str">
        <f aca="true" t="shared" si="12" ref="U5:U36">MID($E5,J5+1,2)</f>
        <v> K</v>
      </c>
      <c r="V5" s="253" t="e">
        <f aca="true" t="shared" si="13" ref="V5:V11">IF(VALUE(T5)&gt;VALUE(U5),1,5)</f>
        <v>#VALUE!</v>
      </c>
      <c r="W5" s="254"/>
      <c r="X5" s="253" t="e">
        <f aca="true" t="shared" si="14" ref="X5:X36">MID($E5,O5+1,K5-O5-1)</f>
        <v>#VALUE!</v>
      </c>
      <c r="Y5" s="253" t="e">
        <f aca="true" t="shared" si="15" ref="Y5:Y36">MID($E5,K5+1,2)</f>
        <v>#VALUE!</v>
      </c>
      <c r="Z5" s="253" t="e">
        <f aca="true" t="shared" si="16" ref="Z5:Z36">IF(VALUE(X5)&gt;VALUE(Y5),1,5)</f>
        <v>#VALUE!</v>
      </c>
      <c r="AA5" s="254"/>
      <c r="AB5" s="253" t="e">
        <f aca="true" t="shared" si="17" ref="AB5:AB36">MID($E5,P5+1,L5-P5-1)</f>
        <v>#VALUE!</v>
      </c>
      <c r="AC5" s="253" t="e">
        <f aca="true" t="shared" si="18" ref="AC5:AC36">MID($E5,L5+1,2)</f>
        <v>#VALUE!</v>
      </c>
      <c r="AD5" s="253" t="e">
        <f aca="true" t="shared" si="19" ref="AD5:AD36">IF(VALUE(AB5)&gt;VALUE(AC5),1,5)</f>
        <v>#VALUE!</v>
      </c>
      <c r="AF5" s="253" t="e">
        <f aca="true" t="shared" si="20" ref="AF5:AF36">IF(S5=3,"",MID($E5,Q5+1,M5-Q5-1))</f>
        <v>#VALUE!</v>
      </c>
      <c r="AG5" s="253" t="e">
        <f aca="true" t="shared" si="21" ref="AG5:AG36">IF(S5=3,"",MID($E5,M5+1,2))</f>
        <v>#VALUE!</v>
      </c>
      <c r="AH5" s="253" t="e">
        <f aca="true" t="shared" si="22" ref="AH5:AH36">IF(AF5="","",IF(VALUE(AF5)&gt;VALUE(AG5),1,5))</f>
        <v>#VALUE!</v>
      </c>
      <c r="AJ5" s="253">
        <f aca="true" t="shared" si="23" ref="AJ5:AJ36">IF(S5&lt;5,"",MID($E5,R5+1,N5-R5-1))</f>
      </c>
      <c r="AK5" s="253">
        <f aca="true" t="shared" si="24" ref="AK5:AK36">IF(S5&lt;5,"",MID($E5,N5+1,2))</f>
      </c>
      <c r="AL5" s="253">
        <f aca="true" t="shared" si="25" ref="AL5:AL36">IF(AJ5="","",IF(VALUE(AJ5)&gt;VALUE(AK5),1,5))</f>
      </c>
      <c r="AN5" s="253" t="e">
        <f aca="true" t="shared" si="26" ref="AN5:AN36">SUM(V5,Z5,AD5,AH5,AL5)</f>
        <v>#VALUE!</v>
      </c>
      <c r="AP5" s="254" t="e">
        <f aca="true" t="shared" si="27" ref="AP5:AP36">IF(AN5&lt;1,0,IF(AN5&lt;14,1,2))</f>
        <v>#VALUE!</v>
      </c>
    </row>
    <row r="6" spans="1:42" ht="11.25">
      <c r="A6" s="267" t="s">
        <v>271</v>
      </c>
      <c r="B6" s="264" t="str">
        <f>REPT('HD-Ræk'!$B$12,1)</f>
        <v>9.-16. seedet</v>
      </c>
      <c r="C6" s="264" t="s">
        <v>35</v>
      </c>
      <c r="D6" s="264" t="str">
        <f>REPT('HD-Ræk'!$B$13,1)</f>
        <v>5.-8. seedet</v>
      </c>
      <c r="E6" s="145" t="s">
        <v>270</v>
      </c>
      <c r="F6" s="264" t="str">
        <f t="shared" si="0"/>
        <v> </v>
      </c>
      <c r="G6" s="263"/>
      <c r="H6" s="264" t="str">
        <f t="shared" si="1"/>
        <v> </v>
      </c>
      <c r="I6" s="253">
        <f t="shared" si="2"/>
        <v>18</v>
      </c>
      <c r="J6" s="253">
        <f t="shared" si="3"/>
        <v>8</v>
      </c>
      <c r="K6" s="253" t="e">
        <f t="shared" si="4"/>
        <v>#VALUE!</v>
      </c>
      <c r="L6" s="253" t="e">
        <f t="shared" si="5"/>
        <v>#VALUE!</v>
      </c>
      <c r="M6" s="253" t="e">
        <f t="shared" si="6"/>
        <v>#VALUE!</v>
      </c>
      <c r="N6" s="253" t="e">
        <f t="shared" si="7"/>
        <v>#VALUE!</v>
      </c>
      <c r="O6" s="253">
        <f t="shared" si="8"/>
        <v>5</v>
      </c>
      <c r="P6" s="253">
        <f t="shared" si="9"/>
        <v>7</v>
      </c>
      <c r="Q6" s="253">
        <f t="shared" si="9"/>
        <v>9</v>
      </c>
      <c r="R6" s="253">
        <f t="shared" si="9"/>
        <v>13</v>
      </c>
      <c r="S6" s="253">
        <f t="shared" si="10"/>
        <v>1</v>
      </c>
      <c r="T6" s="253" t="str">
        <f t="shared" si="11"/>
        <v>Bane ? </v>
      </c>
      <c r="U6" s="253" t="str">
        <f t="shared" si="12"/>
        <v> K</v>
      </c>
      <c r="V6" s="253" t="e">
        <f t="shared" si="13"/>
        <v>#VALUE!</v>
      </c>
      <c r="W6" s="254"/>
      <c r="X6" s="253" t="e">
        <f t="shared" si="14"/>
        <v>#VALUE!</v>
      </c>
      <c r="Y6" s="253" t="e">
        <f t="shared" si="15"/>
        <v>#VALUE!</v>
      </c>
      <c r="Z6" s="253" t="e">
        <f t="shared" si="16"/>
        <v>#VALUE!</v>
      </c>
      <c r="AA6" s="254"/>
      <c r="AB6" s="253" t="e">
        <f t="shared" si="17"/>
        <v>#VALUE!</v>
      </c>
      <c r="AC6" s="253" t="e">
        <f t="shared" si="18"/>
        <v>#VALUE!</v>
      </c>
      <c r="AD6" s="253" t="e">
        <f t="shared" si="19"/>
        <v>#VALUE!</v>
      </c>
      <c r="AF6" s="253" t="e">
        <f t="shared" si="20"/>
        <v>#VALUE!</v>
      </c>
      <c r="AG6" s="253" t="e">
        <f t="shared" si="21"/>
        <v>#VALUE!</v>
      </c>
      <c r="AH6" s="253" t="e">
        <f t="shared" si="22"/>
        <v>#VALUE!</v>
      </c>
      <c r="AJ6" s="253">
        <f t="shared" si="23"/>
      </c>
      <c r="AK6" s="253">
        <f t="shared" si="24"/>
      </c>
      <c r="AL6" s="253">
        <f t="shared" si="25"/>
      </c>
      <c r="AN6" s="253" t="e">
        <f t="shared" si="26"/>
        <v>#VALUE!</v>
      </c>
      <c r="AP6" s="254" t="e">
        <f t="shared" si="27"/>
        <v>#VALUE!</v>
      </c>
    </row>
    <row r="7" spans="1:42" ht="11.25">
      <c r="A7" s="267" t="s">
        <v>272</v>
      </c>
      <c r="B7" s="264" t="str">
        <f>REPT('HD-Ræk'!$B$16,1)</f>
        <v>5.-8. seedet</v>
      </c>
      <c r="C7" s="264" t="s">
        <v>35</v>
      </c>
      <c r="D7" s="264" t="str">
        <f>REPT('HD-Ræk'!$B$17,1)</f>
        <v>9.-16. seedet</v>
      </c>
      <c r="E7" s="145" t="s">
        <v>270</v>
      </c>
      <c r="F7" s="264" t="str">
        <f t="shared" si="0"/>
        <v> </v>
      </c>
      <c r="G7" s="263"/>
      <c r="H7" s="264" t="str">
        <f t="shared" si="1"/>
        <v> </v>
      </c>
      <c r="I7" s="253">
        <f t="shared" si="2"/>
        <v>18</v>
      </c>
      <c r="J7" s="253">
        <f t="shared" si="3"/>
        <v>8</v>
      </c>
      <c r="K7" s="253" t="e">
        <f t="shared" si="4"/>
        <v>#VALUE!</v>
      </c>
      <c r="L7" s="253" t="e">
        <f t="shared" si="5"/>
        <v>#VALUE!</v>
      </c>
      <c r="M7" s="253" t="e">
        <f t="shared" si="6"/>
        <v>#VALUE!</v>
      </c>
      <c r="N7" s="253" t="e">
        <f t="shared" si="7"/>
        <v>#VALUE!</v>
      </c>
      <c r="O7" s="253">
        <f t="shared" si="8"/>
        <v>5</v>
      </c>
      <c r="P7" s="253">
        <f t="shared" si="9"/>
        <v>7</v>
      </c>
      <c r="Q7" s="253">
        <f t="shared" si="9"/>
        <v>9</v>
      </c>
      <c r="R7" s="253">
        <f t="shared" si="9"/>
        <v>13</v>
      </c>
      <c r="S7" s="253">
        <f t="shared" si="10"/>
        <v>1</v>
      </c>
      <c r="T7" s="253" t="str">
        <f t="shared" si="11"/>
        <v>Bane ? </v>
      </c>
      <c r="U7" s="253" t="str">
        <f t="shared" si="12"/>
        <v> K</v>
      </c>
      <c r="V7" s="253" t="e">
        <f t="shared" si="13"/>
        <v>#VALUE!</v>
      </c>
      <c r="W7" s="254"/>
      <c r="X7" s="253" t="e">
        <f t="shared" si="14"/>
        <v>#VALUE!</v>
      </c>
      <c r="Y7" s="253" t="e">
        <f t="shared" si="15"/>
        <v>#VALUE!</v>
      </c>
      <c r="Z7" s="253" t="e">
        <f t="shared" si="16"/>
        <v>#VALUE!</v>
      </c>
      <c r="AA7" s="254"/>
      <c r="AB7" s="253" t="e">
        <f t="shared" si="17"/>
        <v>#VALUE!</v>
      </c>
      <c r="AC7" s="253" t="e">
        <f t="shared" si="18"/>
        <v>#VALUE!</v>
      </c>
      <c r="AD7" s="253" t="e">
        <f t="shared" si="19"/>
        <v>#VALUE!</v>
      </c>
      <c r="AF7" s="253" t="e">
        <f t="shared" si="20"/>
        <v>#VALUE!</v>
      </c>
      <c r="AG7" s="253" t="e">
        <f t="shared" si="21"/>
        <v>#VALUE!</v>
      </c>
      <c r="AH7" s="253" t="e">
        <f t="shared" si="22"/>
        <v>#VALUE!</v>
      </c>
      <c r="AJ7" s="253">
        <f t="shared" si="23"/>
      </c>
      <c r="AK7" s="253">
        <f t="shared" si="24"/>
      </c>
      <c r="AL7" s="253">
        <f t="shared" si="25"/>
      </c>
      <c r="AN7" s="253" t="e">
        <f t="shared" si="26"/>
        <v>#VALUE!</v>
      </c>
      <c r="AP7" s="254" t="e">
        <f t="shared" si="27"/>
        <v>#VALUE!</v>
      </c>
    </row>
    <row r="8" spans="1:42" ht="11.25">
      <c r="A8" s="267" t="s">
        <v>273</v>
      </c>
      <c r="B8" s="264" t="str">
        <f>REPT('HD-Ræk'!$B$20,1)</f>
        <v>9.-16. seedet</v>
      </c>
      <c r="C8" s="264" t="s">
        <v>35</v>
      </c>
      <c r="D8" s="264" t="str">
        <f>REPT('HD-Ræk'!$B$21,1)</f>
        <v>3.-4. seedet</v>
      </c>
      <c r="E8" s="145" t="s">
        <v>270</v>
      </c>
      <c r="F8" s="264" t="str">
        <f t="shared" si="0"/>
        <v> </v>
      </c>
      <c r="G8" s="263"/>
      <c r="H8" s="264" t="str">
        <f t="shared" si="1"/>
        <v> </v>
      </c>
      <c r="I8" s="253">
        <f t="shared" si="2"/>
        <v>18</v>
      </c>
      <c r="J8" s="253">
        <f t="shared" si="3"/>
        <v>8</v>
      </c>
      <c r="K8" s="253" t="e">
        <f t="shared" si="4"/>
        <v>#VALUE!</v>
      </c>
      <c r="L8" s="253" t="e">
        <f t="shared" si="5"/>
        <v>#VALUE!</v>
      </c>
      <c r="M8" s="253" t="e">
        <f t="shared" si="6"/>
        <v>#VALUE!</v>
      </c>
      <c r="N8" s="253" t="e">
        <f t="shared" si="7"/>
        <v>#VALUE!</v>
      </c>
      <c r="O8" s="253">
        <f t="shared" si="8"/>
        <v>5</v>
      </c>
      <c r="P8" s="253">
        <f t="shared" si="9"/>
        <v>7</v>
      </c>
      <c r="Q8" s="253">
        <f t="shared" si="9"/>
        <v>9</v>
      </c>
      <c r="R8" s="253">
        <f t="shared" si="9"/>
        <v>13</v>
      </c>
      <c r="S8" s="253">
        <f t="shared" si="10"/>
        <v>1</v>
      </c>
      <c r="T8" s="253" t="str">
        <f t="shared" si="11"/>
        <v>Bane ? </v>
      </c>
      <c r="U8" s="253" t="str">
        <f t="shared" si="12"/>
        <v> K</v>
      </c>
      <c r="V8" s="253" t="e">
        <f t="shared" si="13"/>
        <v>#VALUE!</v>
      </c>
      <c r="W8" s="254"/>
      <c r="X8" s="253" t="e">
        <f t="shared" si="14"/>
        <v>#VALUE!</v>
      </c>
      <c r="Y8" s="253" t="e">
        <f t="shared" si="15"/>
        <v>#VALUE!</v>
      </c>
      <c r="Z8" s="253" t="e">
        <f t="shared" si="16"/>
        <v>#VALUE!</v>
      </c>
      <c r="AA8" s="254"/>
      <c r="AB8" s="253" t="e">
        <f t="shared" si="17"/>
        <v>#VALUE!</v>
      </c>
      <c r="AC8" s="253" t="e">
        <f t="shared" si="18"/>
        <v>#VALUE!</v>
      </c>
      <c r="AD8" s="253" t="e">
        <f t="shared" si="19"/>
        <v>#VALUE!</v>
      </c>
      <c r="AF8" s="253" t="e">
        <f t="shared" si="20"/>
        <v>#VALUE!</v>
      </c>
      <c r="AG8" s="253" t="e">
        <f t="shared" si="21"/>
        <v>#VALUE!</v>
      </c>
      <c r="AH8" s="253" t="e">
        <f t="shared" si="22"/>
        <v>#VALUE!</v>
      </c>
      <c r="AJ8" s="253">
        <f t="shared" si="23"/>
      </c>
      <c r="AK8" s="253">
        <f t="shared" si="24"/>
      </c>
      <c r="AL8" s="253">
        <f t="shared" si="25"/>
      </c>
      <c r="AN8" s="253" t="e">
        <f t="shared" si="26"/>
        <v>#VALUE!</v>
      </c>
      <c r="AP8" s="254" t="e">
        <f t="shared" si="27"/>
        <v>#VALUE!</v>
      </c>
    </row>
    <row r="9" spans="1:42" ht="11.25">
      <c r="A9" s="267" t="s">
        <v>274</v>
      </c>
      <c r="B9" s="264" t="str">
        <f>REPT('HD-Ræk'!$B$24,1)</f>
        <v>3.-4. seedet</v>
      </c>
      <c r="C9" s="264" t="s">
        <v>35</v>
      </c>
      <c r="D9" s="264" t="str">
        <f>REPT('HD-Ræk'!$B$25,1)</f>
        <v>9.-16. seedet</v>
      </c>
      <c r="E9" s="145" t="s">
        <v>270</v>
      </c>
      <c r="F9" s="264" t="str">
        <f t="shared" si="0"/>
        <v> </v>
      </c>
      <c r="G9" s="263"/>
      <c r="H9" s="264" t="str">
        <f t="shared" si="1"/>
        <v> </v>
      </c>
      <c r="I9" s="253">
        <f t="shared" si="2"/>
        <v>18</v>
      </c>
      <c r="J9" s="253">
        <f t="shared" si="3"/>
        <v>8</v>
      </c>
      <c r="K9" s="253" t="e">
        <f t="shared" si="4"/>
        <v>#VALUE!</v>
      </c>
      <c r="L9" s="253" t="e">
        <f t="shared" si="5"/>
        <v>#VALUE!</v>
      </c>
      <c r="M9" s="253" t="e">
        <f t="shared" si="6"/>
        <v>#VALUE!</v>
      </c>
      <c r="N9" s="253" t="e">
        <f t="shared" si="7"/>
        <v>#VALUE!</v>
      </c>
      <c r="O9" s="253">
        <f t="shared" si="8"/>
        <v>5</v>
      </c>
      <c r="P9" s="253">
        <f t="shared" si="9"/>
        <v>7</v>
      </c>
      <c r="Q9" s="253">
        <f t="shared" si="9"/>
        <v>9</v>
      </c>
      <c r="R9" s="253">
        <f t="shared" si="9"/>
        <v>13</v>
      </c>
      <c r="S9" s="253">
        <f t="shared" si="10"/>
        <v>1</v>
      </c>
      <c r="T9" s="253" t="str">
        <f t="shared" si="11"/>
        <v>Bane ? </v>
      </c>
      <c r="U9" s="253" t="str">
        <f t="shared" si="12"/>
        <v> K</v>
      </c>
      <c r="V9" s="253" t="e">
        <f t="shared" si="13"/>
        <v>#VALUE!</v>
      </c>
      <c r="W9" s="254"/>
      <c r="X9" s="253" t="e">
        <f t="shared" si="14"/>
        <v>#VALUE!</v>
      </c>
      <c r="Y9" s="253" t="e">
        <f t="shared" si="15"/>
        <v>#VALUE!</v>
      </c>
      <c r="Z9" s="253" t="e">
        <f t="shared" si="16"/>
        <v>#VALUE!</v>
      </c>
      <c r="AA9" s="254"/>
      <c r="AB9" s="253" t="e">
        <f t="shared" si="17"/>
        <v>#VALUE!</v>
      </c>
      <c r="AC9" s="253" t="e">
        <f t="shared" si="18"/>
        <v>#VALUE!</v>
      </c>
      <c r="AD9" s="253" t="e">
        <f t="shared" si="19"/>
        <v>#VALUE!</v>
      </c>
      <c r="AF9" s="253" t="e">
        <f t="shared" si="20"/>
        <v>#VALUE!</v>
      </c>
      <c r="AG9" s="253" t="e">
        <f t="shared" si="21"/>
        <v>#VALUE!</v>
      </c>
      <c r="AH9" s="253" t="e">
        <f t="shared" si="22"/>
        <v>#VALUE!</v>
      </c>
      <c r="AJ9" s="253">
        <f t="shared" si="23"/>
      </c>
      <c r="AK9" s="253">
        <f t="shared" si="24"/>
      </c>
      <c r="AL9" s="253">
        <f t="shared" si="25"/>
      </c>
      <c r="AN9" s="253" t="e">
        <f t="shared" si="26"/>
        <v>#VALUE!</v>
      </c>
      <c r="AP9" s="254" t="e">
        <f t="shared" si="27"/>
        <v>#VALUE!</v>
      </c>
    </row>
    <row r="10" spans="1:42" ht="11.25">
      <c r="A10" s="267" t="s">
        <v>275</v>
      </c>
      <c r="B10" s="264" t="str">
        <f>REPT('HD-Ræk'!$B$28,1)</f>
        <v>9.-16. seedet</v>
      </c>
      <c r="C10" s="264" t="s">
        <v>35</v>
      </c>
      <c r="D10" s="264" t="str">
        <f>REPT('HD-Ræk'!$B$29,1)</f>
        <v>5.-8. seedet</v>
      </c>
      <c r="E10" s="145" t="s">
        <v>270</v>
      </c>
      <c r="F10" s="264" t="str">
        <f t="shared" si="0"/>
        <v> </v>
      </c>
      <c r="G10" s="263"/>
      <c r="H10" s="264" t="str">
        <f t="shared" si="1"/>
        <v> </v>
      </c>
      <c r="I10" s="253">
        <f t="shared" si="2"/>
        <v>18</v>
      </c>
      <c r="J10" s="253">
        <f t="shared" si="3"/>
        <v>8</v>
      </c>
      <c r="K10" s="253" t="e">
        <f t="shared" si="4"/>
        <v>#VALUE!</v>
      </c>
      <c r="L10" s="253" t="e">
        <f t="shared" si="5"/>
        <v>#VALUE!</v>
      </c>
      <c r="M10" s="253" t="e">
        <f t="shared" si="6"/>
        <v>#VALUE!</v>
      </c>
      <c r="N10" s="253" t="e">
        <f t="shared" si="7"/>
        <v>#VALUE!</v>
      </c>
      <c r="O10" s="253">
        <f t="shared" si="8"/>
        <v>5</v>
      </c>
      <c r="P10" s="253">
        <f t="shared" si="9"/>
        <v>7</v>
      </c>
      <c r="Q10" s="253">
        <f t="shared" si="9"/>
        <v>9</v>
      </c>
      <c r="R10" s="253">
        <f t="shared" si="9"/>
        <v>13</v>
      </c>
      <c r="S10" s="253">
        <f t="shared" si="10"/>
        <v>1</v>
      </c>
      <c r="T10" s="253" t="str">
        <f t="shared" si="11"/>
        <v>Bane ? </v>
      </c>
      <c r="U10" s="253" t="str">
        <f t="shared" si="12"/>
        <v> K</v>
      </c>
      <c r="V10" s="253" t="e">
        <f t="shared" si="13"/>
        <v>#VALUE!</v>
      </c>
      <c r="W10" s="254"/>
      <c r="X10" s="253" t="e">
        <f t="shared" si="14"/>
        <v>#VALUE!</v>
      </c>
      <c r="Y10" s="253" t="e">
        <f t="shared" si="15"/>
        <v>#VALUE!</v>
      </c>
      <c r="Z10" s="253" t="e">
        <f t="shared" si="16"/>
        <v>#VALUE!</v>
      </c>
      <c r="AA10" s="254"/>
      <c r="AB10" s="253" t="e">
        <f t="shared" si="17"/>
        <v>#VALUE!</v>
      </c>
      <c r="AC10" s="253" t="e">
        <f t="shared" si="18"/>
        <v>#VALUE!</v>
      </c>
      <c r="AD10" s="253" t="e">
        <f t="shared" si="19"/>
        <v>#VALUE!</v>
      </c>
      <c r="AF10" s="253" t="e">
        <f t="shared" si="20"/>
        <v>#VALUE!</v>
      </c>
      <c r="AG10" s="253" t="e">
        <f t="shared" si="21"/>
        <v>#VALUE!</v>
      </c>
      <c r="AH10" s="253" t="e">
        <f t="shared" si="22"/>
        <v>#VALUE!</v>
      </c>
      <c r="AJ10" s="253">
        <f t="shared" si="23"/>
      </c>
      <c r="AK10" s="253">
        <f t="shared" si="24"/>
      </c>
      <c r="AL10" s="253">
        <f t="shared" si="25"/>
      </c>
      <c r="AN10" s="253" t="e">
        <f t="shared" si="26"/>
        <v>#VALUE!</v>
      </c>
      <c r="AP10" s="254" t="e">
        <f t="shared" si="27"/>
        <v>#VALUE!</v>
      </c>
    </row>
    <row r="11" spans="1:42" ht="11.25">
      <c r="A11" s="267" t="s">
        <v>276</v>
      </c>
      <c r="B11" s="264" t="str">
        <f>REPT('HD-Ræk'!$B$32,1)</f>
        <v>5.-8. seedet</v>
      </c>
      <c r="C11" s="264" t="s">
        <v>35</v>
      </c>
      <c r="D11" s="264" t="str">
        <f>REPT('HD-Ræk'!$B$33,1)</f>
        <v>9.-16. seedet</v>
      </c>
      <c r="E11" s="145" t="s">
        <v>270</v>
      </c>
      <c r="F11" s="264" t="str">
        <f t="shared" si="0"/>
        <v> </v>
      </c>
      <c r="G11" s="263"/>
      <c r="H11" s="264" t="str">
        <f t="shared" si="1"/>
        <v> </v>
      </c>
      <c r="I11" s="253">
        <f t="shared" si="2"/>
        <v>18</v>
      </c>
      <c r="J11" s="253">
        <f t="shared" si="3"/>
        <v>8</v>
      </c>
      <c r="K11" s="253" t="e">
        <f t="shared" si="4"/>
        <v>#VALUE!</v>
      </c>
      <c r="L11" s="253" t="e">
        <f t="shared" si="5"/>
        <v>#VALUE!</v>
      </c>
      <c r="M11" s="253" t="e">
        <f t="shared" si="6"/>
        <v>#VALUE!</v>
      </c>
      <c r="N11" s="253" t="e">
        <f t="shared" si="7"/>
        <v>#VALUE!</v>
      </c>
      <c r="O11" s="253">
        <f t="shared" si="8"/>
        <v>5</v>
      </c>
      <c r="P11" s="253">
        <f t="shared" si="9"/>
        <v>7</v>
      </c>
      <c r="Q11" s="253">
        <f t="shared" si="9"/>
        <v>9</v>
      </c>
      <c r="R11" s="253">
        <f t="shared" si="9"/>
        <v>13</v>
      </c>
      <c r="S11" s="253">
        <f t="shared" si="10"/>
        <v>1</v>
      </c>
      <c r="T11" s="253" t="str">
        <f t="shared" si="11"/>
        <v>Bane ? </v>
      </c>
      <c r="U11" s="253" t="str">
        <f t="shared" si="12"/>
        <v> K</v>
      </c>
      <c r="V11" s="253" t="e">
        <f t="shared" si="13"/>
        <v>#VALUE!</v>
      </c>
      <c r="W11" s="254"/>
      <c r="X11" s="253" t="e">
        <f t="shared" si="14"/>
        <v>#VALUE!</v>
      </c>
      <c r="Y11" s="253" t="e">
        <f t="shared" si="15"/>
        <v>#VALUE!</v>
      </c>
      <c r="Z11" s="253" t="e">
        <f t="shared" si="16"/>
        <v>#VALUE!</v>
      </c>
      <c r="AA11" s="254"/>
      <c r="AB11" s="253" t="e">
        <f t="shared" si="17"/>
        <v>#VALUE!</v>
      </c>
      <c r="AC11" s="253" t="e">
        <f t="shared" si="18"/>
        <v>#VALUE!</v>
      </c>
      <c r="AD11" s="253" t="e">
        <f t="shared" si="19"/>
        <v>#VALUE!</v>
      </c>
      <c r="AF11" s="253" t="e">
        <f t="shared" si="20"/>
        <v>#VALUE!</v>
      </c>
      <c r="AG11" s="253" t="e">
        <f t="shared" si="21"/>
        <v>#VALUE!</v>
      </c>
      <c r="AH11" s="253" t="e">
        <f t="shared" si="22"/>
        <v>#VALUE!</v>
      </c>
      <c r="AJ11" s="253">
        <f t="shared" si="23"/>
      </c>
      <c r="AK11" s="253">
        <f t="shared" si="24"/>
      </c>
      <c r="AL11" s="253">
        <f t="shared" si="25"/>
      </c>
      <c r="AN11" s="253" t="e">
        <f t="shared" si="26"/>
        <v>#VALUE!</v>
      </c>
      <c r="AP11" s="254" t="e">
        <f t="shared" si="27"/>
        <v>#VALUE!</v>
      </c>
    </row>
    <row r="12" spans="1:42" ht="11.25">
      <c r="A12" s="268" t="s">
        <v>277</v>
      </c>
      <c r="B12" s="269" t="str">
        <f>REPT('HD-Ræk'!$B$36,1)</f>
        <v>9.-16. seedet</v>
      </c>
      <c r="C12" s="269" t="s">
        <v>35</v>
      </c>
      <c r="D12" s="269" t="str">
        <f>REPT('HD-Ræk'!$B$37,1)</f>
        <v>2. seedet</v>
      </c>
      <c r="E12" s="145" t="s">
        <v>270</v>
      </c>
      <c r="F12" s="264" t="str">
        <f t="shared" si="0"/>
        <v> </v>
      </c>
      <c r="G12" s="263"/>
      <c r="H12" s="264" t="str">
        <f t="shared" si="1"/>
        <v> </v>
      </c>
      <c r="I12" s="253">
        <f t="shared" si="2"/>
        <v>18</v>
      </c>
      <c r="J12" s="253">
        <f t="shared" si="3"/>
        <v>8</v>
      </c>
      <c r="K12" s="253" t="e">
        <f t="shared" si="4"/>
        <v>#VALUE!</v>
      </c>
      <c r="L12" s="253" t="e">
        <f t="shared" si="5"/>
        <v>#VALUE!</v>
      </c>
      <c r="M12" s="253" t="e">
        <f t="shared" si="6"/>
        <v>#VALUE!</v>
      </c>
      <c r="N12" s="253" t="e">
        <f t="shared" si="7"/>
        <v>#VALUE!</v>
      </c>
      <c r="O12" s="253">
        <f t="shared" si="8"/>
        <v>5</v>
      </c>
      <c r="P12" s="253">
        <f t="shared" si="9"/>
        <v>7</v>
      </c>
      <c r="Q12" s="253">
        <f t="shared" si="9"/>
        <v>9</v>
      </c>
      <c r="R12" s="253">
        <f t="shared" si="9"/>
        <v>13</v>
      </c>
      <c r="S12" s="253">
        <f t="shared" si="10"/>
        <v>1</v>
      </c>
      <c r="T12" s="253" t="str">
        <f t="shared" si="11"/>
        <v>Bane ? </v>
      </c>
      <c r="U12" s="253" t="str">
        <f t="shared" si="12"/>
        <v> K</v>
      </c>
      <c r="V12" s="253" t="e">
        <f aca="true" t="shared" si="28" ref="V12:V36">IF(VALUE(T12)=VALUE(U12),-99,IF(VALUE(T12)&gt;VALUE(U12),1,5))</f>
        <v>#VALUE!</v>
      </c>
      <c r="W12" s="254"/>
      <c r="X12" s="253" t="e">
        <f t="shared" si="14"/>
        <v>#VALUE!</v>
      </c>
      <c r="Y12" s="253" t="e">
        <f t="shared" si="15"/>
        <v>#VALUE!</v>
      </c>
      <c r="Z12" s="253" t="e">
        <f t="shared" si="16"/>
        <v>#VALUE!</v>
      </c>
      <c r="AA12" s="254"/>
      <c r="AB12" s="253" t="e">
        <f t="shared" si="17"/>
        <v>#VALUE!</v>
      </c>
      <c r="AC12" s="253" t="e">
        <f t="shared" si="18"/>
        <v>#VALUE!</v>
      </c>
      <c r="AD12" s="253" t="e">
        <f t="shared" si="19"/>
        <v>#VALUE!</v>
      </c>
      <c r="AF12" s="253" t="e">
        <f t="shared" si="20"/>
        <v>#VALUE!</v>
      </c>
      <c r="AG12" s="253" t="e">
        <f t="shared" si="21"/>
        <v>#VALUE!</v>
      </c>
      <c r="AH12" s="253" t="e">
        <f t="shared" si="22"/>
        <v>#VALUE!</v>
      </c>
      <c r="AJ12" s="253">
        <f t="shared" si="23"/>
      </c>
      <c r="AK12" s="253">
        <f t="shared" si="24"/>
      </c>
      <c r="AL12" s="253">
        <f t="shared" si="25"/>
      </c>
      <c r="AN12" s="253" t="e">
        <f t="shared" si="26"/>
        <v>#VALUE!</v>
      </c>
      <c r="AP12" s="254" t="e">
        <f t="shared" si="27"/>
        <v>#VALUE!</v>
      </c>
    </row>
    <row r="13" spans="1:42" ht="11.25">
      <c r="A13" s="267" t="s">
        <v>278</v>
      </c>
      <c r="B13" s="264" t="str">
        <f>REPT(F5,1)</f>
        <v> </v>
      </c>
      <c r="C13" s="264" t="s">
        <v>35</v>
      </c>
      <c r="D13" s="264" t="str">
        <f>REPT(F6,1)</f>
        <v> </v>
      </c>
      <c r="E13" s="145" t="s">
        <v>270</v>
      </c>
      <c r="F13" s="264" t="str">
        <f t="shared" si="0"/>
        <v> </v>
      </c>
      <c r="G13" s="263"/>
      <c r="H13" s="264" t="str">
        <f t="shared" si="1"/>
        <v> </v>
      </c>
      <c r="I13" s="253">
        <f t="shared" si="2"/>
        <v>18</v>
      </c>
      <c r="J13" s="253">
        <f t="shared" si="3"/>
        <v>8</v>
      </c>
      <c r="K13" s="253" t="e">
        <f t="shared" si="4"/>
        <v>#VALUE!</v>
      </c>
      <c r="L13" s="253" t="e">
        <f t="shared" si="5"/>
        <v>#VALUE!</v>
      </c>
      <c r="M13" s="253" t="e">
        <f t="shared" si="6"/>
        <v>#VALUE!</v>
      </c>
      <c r="N13" s="253" t="e">
        <f t="shared" si="7"/>
        <v>#VALUE!</v>
      </c>
      <c r="O13" s="253">
        <f t="shared" si="8"/>
        <v>5</v>
      </c>
      <c r="P13" s="253">
        <f t="shared" si="9"/>
        <v>7</v>
      </c>
      <c r="Q13" s="253">
        <f t="shared" si="9"/>
        <v>9</v>
      </c>
      <c r="R13" s="253">
        <f t="shared" si="9"/>
        <v>13</v>
      </c>
      <c r="S13" s="253">
        <f t="shared" si="10"/>
        <v>1</v>
      </c>
      <c r="T13" s="253" t="str">
        <f t="shared" si="11"/>
        <v>Bane ? </v>
      </c>
      <c r="U13" s="253" t="str">
        <f t="shared" si="12"/>
        <v> K</v>
      </c>
      <c r="V13" s="253" t="e">
        <f t="shared" si="28"/>
        <v>#VALUE!</v>
      </c>
      <c r="W13" s="254"/>
      <c r="X13" s="253" t="e">
        <f t="shared" si="14"/>
        <v>#VALUE!</v>
      </c>
      <c r="Y13" s="253" t="e">
        <f t="shared" si="15"/>
        <v>#VALUE!</v>
      </c>
      <c r="Z13" s="253" t="e">
        <f t="shared" si="16"/>
        <v>#VALUE!</v>
      </c>
      <c r="AA13" s="254"/>
      <c r="AB13" s="253" t="e">
        <f t="shared" si="17"/>
        <v>#VALUE!</v>
      </c>
      <c r="AC13" s="253" t="e">
        <f t="shared" si="18"/>
        <v>#VALUE!</v>
      </c>
      <c r="AD13" s="253" t="e">
        <f t="shared" si="19"/>
        <v>#VALUE!</v>
      </c>
      <c r="AF13" s="253" t="e">
        <f t="shared" si="20"/>
        <v>#VALUE!</v>
      </c>
      <c r="AG13" s="253" t="e">
        <f t="shared" si="21"/>
        <v>#VALUE!</v>
      </c>
      <c r="AH13" s="253" t="e">
        <f t="shared" si="22"/>
        <v>#VALUE!</v>
      </c>
      <c r="AJ13" s="253">
        <f t="shared" si="23"/>
      </c>
      <c r="AK13" s="253">
        <f t="shared" si="24"/>
      </c>
      <c r="AL13" s="253">
        <f t="shared" si="25"/>
      </c>
      <c r="AN13" s="253" t="e">
        <f t="shared" si="26"/>
        <v>#VALUE!</v>
      </c>
      <c r="AP13" s="254" t="e">
        <f t="shared" si="27"/>
        <v>#VALUE!</v>
      </c>
    </row>
    <row r="14" spans="1:42" ht="11.25">
      <c r="A14" s="267" t="s">
        <v>279</v>
      </c>
      <c r="B14" s="264" t="str">
        <f>REPT(F7,1)</f>
        <v> </v>
      </c>
      <c r="C14" s="264" t="s">
        <v>35</v>
      </c>
      <c r="D14" s="264" t="str">
        <f>REPT(F8,1)</f>
        <v> </v>
      </c>
      <c r="E14" s="145" t="s">
        <v>270</v>
      </c>
      <c r="F14" s="264" t="str">
        <f t="shared" si="0"/>
        <v> </v>
      </c>
      <c r="G14" s="263"/>
      <c r="H14" s="264" t="str">
        <f t="shared" si="1"/>
        <v> </v>
      </c>
      <c r="I14" s="253">
        <f t="shared" si="2"/>
        <v>18</v>
      </c>
      <c r="J14" s="253">
        <f t="shared" si="3"/>
        <v>8</v>
      </c>
      <c r="K14" s="253" t="e">
        <f t="shared" si="4"/>
        <v>#VALUE!</v>
      </c>
      <c r="L14" s="253" t="e">
        <f t="shared" si="5"/>
        <v>#VALUE!</v>
      </c>
      <c r="M14" s="253" t="e">
        <f t="shared" si="6"/>
        <v>#VALUE!</v>
      </c>
      <c r="N14" s="253" t="e">
        <f t="shared" si="7"/>
        <v>#VALUE!</v>
      </c>
      <c r="O14" s="253">
        <f t="shared" si="8"/>
        <v>5</v>
      </c>
      <c r="P14" s="253">
        <f t="shared" si="9"/>
        <v>7</v>
      </c>
      <c r="Q14" s="253">
        <f t="shared" si="9"/>
        <v>9</v>
      </c>
      <c r="R14" s="253">
        <f t="shared" si="9"/>
        <v>13</v>
      </c>
      <c r="S14" s="253">
        <f t="shared" si="10"/>
        <v>1</v>
      </c>
      <c r="T14" s="253" t="str">
        <f t="shared" si="11"/>
        <v>Bane ? </v>
      </c>
      <c r="U14" s="253" t="str">
        <f t="shared" si="12"/>
        <v> K</v>
      </c>
      <c r="V14" s="253" t="e">
        <f t="shared" si="28"/>
        <v>#VALUE!</v>
      </c>
      <c r="W14" s="254"/>
      <c r="X14" s="253" t="e">
        <f t="shared" si="14"/>
        <v>#VALUE!</v>
      </c>
      <c r="Y14" s="253" t="e">
        <f t="shared" si="15"/>
        <v>#VALUE!</v>
      </c>
      <c r="Z14" s="253" t="e">
        <f t="shared" si="16"/>
        <v>#VALUE!</v>
      </c>
      <c r="AA14" s="254"/>
      <c r="AB14" s="253" t="e">
        <f t="shared" si="17"/>
        <v>#VALUE!</v>
      </c>
      <c r="AC14" s="253" t="e">
        <f t="shared" si="18"/>
        <v>#VALUE!</v>
      </c>
      <c r="AD14" s="253" t="e">
        <f t="shared" si="19"/>
        <v>#VALUE!</v>
      </c>
      <c r="AF14" s="253" t="e">
        <f t="shared" si="20"/>
        <v>#VALUE!</v>
      </c>
      <c r="AG14" s="253" t="e">
        <f t="shared" si="21"/>
        <v>#VALUE!</v>
      </c>
      <c r="AH14" s="253" t="e">
        <f t="shared" si="22"/>
        <v>#VALUE!</v>
      </c>
      <c r="AJ14" s="253">
        <f t="shared" si="23"/>
      </c>
      <c r="AK14" s="253">
        <f t="shared" si="24"/>
      </c>
      <c r="AL14" s="253">
        <f t="shared" si="25"/>
      </c>
      <c r="AN14" s="253" t="e">
        <f t="shared" si="26"/>
        <v>#VALUE!</v>
      </c>
      <c r="AP14" s="254" t="e">
        <f t="shared" si="27"/>
        <v>#VALUE!</v>
      </c>
    </row>
    <row r="15" spans="1:42" ht="11.25">
      <c r="A15" s="267" t="s">
        <v>280</v>
      </c>
      <c r="B15" s="264" t="str">
        <f>REPT(F9,1)</f>
        <v> </v>
      </c>
      <c r="C15" s="264" t="s">
        <v>35</v>
      </c>
      <c r="D15" s="264" t="str">
        <f>REPT(F10,1)</f>
        <v> </v>
      </c>
      <c r="E15" s="145" t="s">
        <v>270</v>
      </c>
      <c r="F15" s="264" t="str">
        <f t="shared" si="0"/>
        <v> </v>
      </c>
      <c r="G15" s="263"/>
      <c r="H15" s="264" t="str">
        <f t="shared" si="1"/>
        <v> </v>
      </c>
      <c r="I15" s="253">
        <f t="shared" si="2"/>
        <v>18</v>
      </c>
      <c r="J15" s="253">
        <f t="shared" si="3"/>
        <v>8</v>
      </c>
      <c r="K15" s="253" t="e">
        <f t="shared" si="4"/>
        <v>#VALUE!</v>
      </c>
      <c r="L15" s="253" t="e">
        <f t="shared" si="5"/>
        <v>#VALUE!</v>
      </c>
      <c r="M15" s="253" t="e">
        <f t="shared" si="6"/>
        <v>#VALUE!</v>
      </c>
      <c r="N15" s="253" t="e">
        <f t="shared" si="7"/>
        <v>#VALUE!</v>
      </c>
      <c r="O15" s="253">
        <f t="shared" si="8"/>
        <v>5</v>
      </c>
      <c r="P15" s="253">
        <f t="shared" si="9"/>
        <v>7</v>
      </c>
      <c r="Q15" s="253">
        <f t="shared" si="9"/>
        <v>9</v>
      </c>
      <c r="R15" s="253">
        <f t="shared" si="9"/>
        <v>13</v>
      </c>
      <c r="S15" s="253">
        <f t="shared" si="10"/>
        <v>1</v>
      </c>
      <c r="T15" s="253" t="str">
        <f t="shared" si="11"/>
        <v>Bane ? </v>
      </c>
      <c r="U15" s="253" t="str">
        <f t="shared" si="12"/>
        <v> K</v>
      </c>
      <c r="V15" s="253" t="e">
        <f t="shared" si="28"/>
        <v>#VALUE!</v>
      </c>
      <c r="W15" s="254"/>
      <c r="X15" s="253" t="e">
        <f t="shared" si="14"/>
        <v>#VALUE!</v>
      </c>
      <c r="Y15" s="253" t="e">
        <f t="shared" si="15"/>
        <v>#VALUE!</v>
      </c>
      <c r="Z15" s="253" t="e">
        <f t="shared" si="16"/>
        <v>#VALUE!</v>
      </c>
      <c r="AA15" s="254"/>
      <c r="AB15" s="253" t="e">
        <f t="shared" si="17"/>
        <v>#VALUE!</v>
      </c>
      <c r="AC15" s="253" t="e">
        <f t="shared" si="18"/>
        <v>#VALUE!</v>
      </c>
      <c r="AD15" s="253" t="e">
        <f t="shared" si="19"/>
        <v>#VALUE!</v>
      </c>
      <c r="AF15" s="253" t="e">
        <f t="shared" si="20"/>
        <v>#VALUE!</v>
      </c>
      <c r="AG15" s="253" t="e">
        <f t="shared" si="21"/>
        <v>#VALUE!</v>
      </c>
      <c r="AH15" s="253" t="e">
        <f t="shared" si="22"/>
        <v>#VALUE!</v>
      </c>
      <c r="AJ15" s="253">
        <f t="shared" si="23"/>
      </c>
      <c r="AK15" s="253">
        <f t="shared" si="24"/>
      </c>
      <c r="AL15" s="253">
        <f t="shared" si="25"/>
      </c>
      <c r="AN15" s="253" t="e">
        <f t="shared" si="26"/>
        <v>#VALUE!</v>
      </c>
      <c r="AP15" s="254" t="e">
        <f t="shared" si="27"/>
        <v>#VALUE!</v>
      </c>
    </row>
    <row r="16" spans="1:42" ht="11.25">
      <c r="A16" s="267" t="s">
        <v>281</v>
      </c>
      <c r="B16" s="264" t="str">
        <f>REPT(F11,1)</f>
        <v> </v>
      </c>
      <c r="C16" s="264" t="s">
        <v>35</v>
      </c>
      <c r="D16" s="264" t="str">
        <f>REPT(F12,1)</f>
        <v> </v>
      </c>
      <c r="E16" s="145" t="s">
        <v>270</v>
      </c>
      <c r="F16" s="264" t="str">
        <f t="shared" si="0"/>
        <v> </v>
      </c>
      <c r="G16" s="263"/>
      <c r="H16" s="264" t="str">
        <f t="shared" si="1"/>
        <v> </v>
      </c>
      <c r="I16" s="253">
        <f t="shared" si="2"/>
        <v>18</v>
      </c>
      <c r="J16" s="253">
        <f t="shared" si="3"/>
        <v>8</v>
      </c>
      <c r="K16" s="253" t="e">
        <f t="shared" si="4"/>
        <v>#VALUE!</v>
      </c>
      <c r="L16" s="253" t="e">
        <f t="shared" si="5"/>
        <v>#VALUE!</v>
      </c>
      <c r="M16" s="253" t="e">
        <f t="shared" si="6"/>
        <v>#VALUE!</v>
      </c>
      <c r="N16" s="253" t="e">
        <f t="shared" si="7"/>
        <v>#VALUE!</v>
      </c>
      <c r="O16" s="253">
        <f t="shared" si="8"/>
        <v>5</v>
      </c>
      <c r="P16" s="253">
        <f t="shared" si="9"/>
        <v>7</v>
      </c>
      <c r="Q16" s="253">
        <f t="shared" si="9"/>
        <v>9</v>
      </c>
      <c r="R16" s="253">
        <f t="shared" si="9"/>
        <v>13</v>
      </c>
      <c r="S16" s="253">
        <f t="shared" si="10"/>
        <v>1</v>
      </c>
      <c r="T16" s="253" t="str">
        <f t="shared" si="11"/>
        <v>Bane ? </v>
      </c>
      <c r="U16" s="253" t="str">
        <f t="shared" si="12"/>
        <v> K</v>
      </c>
      <c r="V16" s="253" t="e">
        <f t="shared" si="28"/>
        <v>#VALUE!</v>
      </c>
      <c r="W16" s="254"/>
      <c r="X16" s="253" t="e">
        <f t="shared" si="14"/>
        <v>#VALUE!</v>
      </c>
      <c r="Y16" s="253" t="e">
        <f t="shared" si="15"/>
        <v>#VALUE!</v>
      </c>
      <c r="Z16" s="253" t="e">
        <f t="shared" si="16"/>
        <v>#VALUE!</v>
      </c>
      <c r="AA16" s="254"/>
      <c r="AB16" s="253" t="e">
        <f t="shared" si="17"/>
        <v>#VALUE!</v>
      </c>
      <c r="AC16" s="253" t="e">
        <f t="shared" si="18"/>
        <v>#VALUE!</v>
      </c>
      <c r="AD16" s="253" t="e">
        <f t="shared" si="19"/>
        <v>#VALUE!</v>
      </c>
      <c r="AF16" s="253" t="e">
        <f t="shared" si="20"/>
        <v>#VALUE!</v>
      </c>
      <c r="AG16" s="253" t="e">
        <f t="shared" si="21"/>
        <v>#VALUE!</v>
      </c>
      <c r="AH16" s="253" t="e">
        <f t="shared" si="22"/>
        <v>#VALUE!</v>
      </c>
      <c r="AJ16" s="253">
        <f t="shared" si="23"/>
      </c>
      <c r="AK16" s="253">
        <f t="shared" si="24"/>
      </c>
      <c r="AL16" s="253">
        <f t="shared" si="25"/>
      </c>
      <c r="AN16" s="253" t="e">
        <f t="shared" si="26"/>
        <v>#VALUE!</v>
      </c>
      <c r="AP16" s="254" t="e">
        <f t="shared" si="27"/>
        <v>#VALUE!</v>
      </c>
    </row>
    <row r="17" spans="1:42" ht="11.25">
      <c r="A17" s="267" t="s">
        <v>282</v>
      </c>
      <c r="B17" s="264" t="str">
        <f>REPT(F13,1)</f>
        <v> </v>
      </c>
      <c r="C17" s="264" t="s">
        <v>35</v>
      </c>
      <c r="D17" s="264" t="str">
        <f>REPT(F14,1)</f>
        <v> </v>
      </c>
      <c r="E17" s="145" t="s">
        <v>270</v>
      </c>
      <c r="F17" s="264" t="str">
        <f t="shared" si="0"/>
        <v> </v>
      </c>
      <c r="G17" s="263"/>
      <c r="H17" s="264" t="str">
        <f t="shared" si="1"/>
        <v> </v>
      </c>
      <c r="I17" s="253">
        <f t="shared" si="2"/>
        <v>18</v>
      </c>
      <c r="J17" s="253">
        <f t="shared" si="3"/>
        <v>8</v>
      </c>
      <c r="K17" s="253" t="e">
        <f t="shared" si="4"/>
        <v>#VALUE!</v>
      </c>
      <c r="L17" s="253" t="e">
        <f t="shared" si="5"/>
        <v>#VALUE!</v>
      </c>
      <c r="M17" s="253" t="e">
        <f t="shared" si="6"/>
        <v>#VALUE!</v>
      </c>
      <c r="N17" s="253" t="e">
        <f t="shared" si="7"/>
        <v>#VALUE!</v>
      </c>
      <c r="O17" s="253">
        <f t="shared" si="8"/>
        <v>5</v>
      </c>
      <c r="P17" s="253">
        <f t="shared" si="9"/>
        <v>7</v>
      </c>
      <c r="Q17" s="253">
        <f t="shared" si="9"/>
        <v>9</v>
      </c>
      <c r="R17" s="253">
        <f t="shared" si="9"/>
        <v>13</v>
      </c>
      <c r="S17" s="253">
        <f t="shared" si="10"/>
        <v>1</v>
      </c>
      <c r="T17" s="253" t="str">
        <f t="shared" si="11"/>
        <v>Bane ? </v>
      </c>
      <c r="U17" s="253" t="str">
        <f t="shared" si="12"/>
        <v> K</v>
      </c>
      <c r="V17" s="253" t="e">
        <f t="shared" si="28"/>
        <v>#VALUE!</v>
      </c>
      <c r="W17" s="254"/>
      <c r="X17" s="253" t="e">
        <f t="shared" si="14"/>
        <v>#VALUE!</v>
      </c>
      <c r="Y17" s="253" t="e">
        <f t="shared" si="15"/>
        <v>#VALUE!</v>
      </c>
      <c r="Z17" s="253" t="e">
        <f t="shared" si="16"/>
        <v>#VALUE!</v>
      </c>
      <c r="AA17" s="254"/>
      <c r="AB17" s="253" t="e">
        <f t="shared" si="17"/>
        <v>#VALUE!</v>
      </c>
      <c r="AC17" s="253" t="e">
        <f t="shared" si="18"/>
        <v>#VALUE!</v>
      </c>
      <c r="AD17" s="253" t="e">
        <f t="shared" si="19"/>
        <v>#VALUE!</v>
      </c>
      <c r="AF17" s="253" t="e">
        <f t="shared" si="20"/>
        <v>#VALUE!</v>
      </c>
      <c r="AG17" s="253" t="e">
        <f t="shared" si="21"/>
        <v>#VALUE!</v>
      </c>
      <c r="AH17" s="253" t="e">
        <f t="shared" si="22"/>
        <v>#VALUE!</v>
      </c>
      <c r="AJ17" s="253">
        <f t="shared" si="23"/>
      </c>
      <c r="AK17" s="253">
        <f t="shared" si="24"/>
      </c>
      <c r="AL17" s="253">
        <f t="shared" si="25"/>
      </c>
      <c r="AN17" s="253" t="e">
        <f t="shared" si="26"/>
        <v>#VALUE!</v>
      </c>
      <c r="AP17" s="254" t="e">
        <f t="shared" si="27"/>
        <v>#VALUE!</v>
      </c>
    </row>
    <row r="18" spans="1:42" ht="11.25">
      <c r="A18" s="267" t="s">
        <v>283</v>
      </c>
      <c r="B18" s="264" t="str">
        <f>REPT(F15,1)</f>
        <v> </v>
      </c>
      <c r="C18" s="264" t="s">
        <v>35</v>
      </c>
      <c r="D18" s="264" t="str">
        <f>REPT(F16,1)</f>
        <v> </v>
      </c>
      <c r="E18" s="145" t="s">
        <v>270</v>
      </c>
      <c r="F18" s="264" t="str">
        <f t="shared" si="0"/>
        <v> </v>
      </c>
      <c r="G18" s="263"/>
      <c r="H18" s="264" t="str">
        <f t="shared" si="1"/>
        <v> </v>
      </c>
      <c r="I18" s="253">
        <f t="shared" si="2"/>
        <v>18</v>
      </c>
      <c r="J18" s="253">
        <f t="shared" si="3"/>
        <v>8</v>
      </c>
      <c r="K18" s="253" t="e">
        <f t="shared" si="4"/>
        <v>#VALUE!</v>
      </c>
      <c r="L18" s="253" t="e">
        <f t="shared" si="5"/>
        <v>#VALUE!</v>
      </c>
      <c r="M18" s="253" t="e">
        <f t="shared" si="6"/>
        <v>#VALUE!</v>
      </c>
      <c r="N18" s="253" t="e">
        <f t="shared" si="7"/>
        <v>#VALUE!</v>
      </c>
      <c r="O18" s="253">
        <f t="shared" si="8"/>
        <v>5</v>
      </c>
      <c r="P18" s="253">
        <f t="shared" si="9"/>
        <v>7</v>
      </c>
      <c r="Q18" s="253">
        <f t="shared" si="9"/>
        <v>9</v>
      </c>
      <c r="R18" s="253">
        <f t="shared" si="9"/>
        <v>13</v>
      </c>
      <c r="S18" s="253">
        <f t="shared" si="10"/>
        <v>1</v>
      </c>
      <c r="T18" s="253" t="str">
        <f t="shared" si="11"/>
        <v>Bane ? </v>
      </c>
      <c r="U18" s="253" t="str">
        <f t="shared" si="12"/>
        <v> K</v>
      </c>
      <c r="V18" s="253" t="e">
        <f t="shared" si="28"/>
        <v>#VALUE!</v>
      </c>
      <c r="W18" s="254"/>
      <c r="X18" s="253" t="e">
        <f t="shared" si="14"/>
        <v>#VALUE!</v>
      </c>
      <c r="Y18" s="253" t="e">
        <f t="shared" si="15"/>
        <v>#VALUE!</v>
      </c>
      <c r="Z18" s="253" t="e">
        <f t="shared" si="16"/>
        <v>#VALUE!</v>
      </c>
      <c r="AA18" s="254"/>
      <c r="AB18" s="253" t="e">
        <f t="shared" si="17"/>
        <v>#VALUE!</v>
      </c>
      <c r="AC18" s="253" t="e">
        <f t="shared" si="18"/>
        <v>#VALUE!</v>
      </c>
      <c r="AD18" s="253" t="e">
        <f t="shared" si="19"/>
        <v>#VALUE!</v>
      </c>
      <c r="AF18" s="253" t="e">
        <f t="shared" si="20"/>
        <v>#VALUE!</v>
      </c>
      <c r="AG18" s="253" t="e">
        <f t="shared" si="21"/>
        <v>#VALUE!</v>
      </c>
      <c r="AH18" s="253" t="e">
        <f t="shared" si="22"/>
        <v>#VALUE!</v>
      </c>
      <c r="AJ18" s="253">
        <f t="shared" si="23"/>
      </c>
      <c r="AK18" s="253">
        <f t="shared" si="24"/>
      </c>
      <c r="AL18" s="253">
        <f t="shared" si="25"/>
      </c>
      <c r="AN18" s="253" t="e">
        <f t="shared" si="26"/>
        <v>#VALUE!</v>
      </c>
      <c r="AP18" s="254" t="e">
        <f t="shared" si="27"/>
        <v>#VALUE!</v>
      </c>
    </row>
    <row r="19" spans="1:42" ht="11.25">
      <c r="A19" s="267" t="s">
        <v>284</v>
      </c>
      <c r="B19" s="264" t="str">
        <f>REPT(F17,1)</f>
        <v> </v>
      </c>
      <c r="C19" s="264" t="s">
        <v>35</v>
      </c>
      <c r="D19" s="264" t="str">
        <f>REPT(F18,1)</f>
        <v> </v>
      </c>
      <c r="E19" s="145" t="s">
        <v>270</v>
      </c>
      <c r="F19" s="264" t="str">
        <f t="shared" si="0"/>
        <v> </v>
      </c>
      <c r="G19" s="263"/>
      <c r="H19" s="264" t="str">
        <f t="shared" si="1"/>
        <v> </v>
      </c>
      <c r="I19" s="253">
        <f t="shared" si="2"/>
        <v>18</v>
      </c>
      <c r="J19" s="253">
        <f t="shared" si="3"/>
        <v>8</v>
      </c>
      <c r="K19" s="253" t="e">
        <f t="shared" si="4"/>
        <v>#VALUE!</v>
      </c>
      <c r="L19" s="253" t="e">
        <f t="shared" si="5"/>
        <v>#VALUE!</v>
      </c>
      <c r="M19" s="253" t="e">
        <f t="shared" si="6"/>
        <v>#VALUE!</v>
      </c>
      <c r="N19" s="253" t="e">
        <f t="shared" si="7"/>
        <v>#VALUE!</v>
      </c>
      <c r="O19" s="253">
        <f t="shared" si="8"/>
        <v>5</v>
      </c>
      <c r="P19" s="253">
        <f t="shared" si="9"/>
        <v>7</v>
      </c>
      <c r="Q19" s="253">
        <f t="shared" si="9"/>
        <v>9</v>
      </c>
      <c r="R19" s="253">
        <f t="shared" si="9"/>
        <v>13</v>
      </c>
      <c r="S19" s="253">
        <f t="shared" si="10"/>
        <v>1</v>
      </c>
      <c r="T19" s="253" t="str">
        <f t="shared" si="11"/>
        <v>Bane ? </v>
      </c>
      <c r="U19" s="253" t="str">
        <f t="shared" si="12"/>
        <v> K</v>
      </c>
      <c r="V19" s="253" t="e">
        <f t="shared" si="28"/>
        <v>#VALUE!</v>
      </c>
      <c r="W19" s="254"/>
      <c r="X19" s="253" t="e">
        <f t="shared" si="14"/>
        <v>#VALUE!</v>
      </c>
      <c r="Y19" s="253" t="e">
        <f t="shared" si="15"/>
        <v>#VALUE!</v>
      </c>
      <c r="Z19" s="253" t="e">
        <f t="shared" si="16"/>
        <v>#VALUE!</v>
      </c>
      <c r="AA19" s="254"/>
      <c r="AB19" s="253" t="e">
        <f t="shared" si="17"/>
        <v>#VALUE!</v>
      </c>
      <c r="AC19" s="253" t="e">
        <f t="shared" si="18"/>
        <v>#VALUE!</v>
      </c>
      <c r="AD19" s="253" t="e">
        <f t="shared" si="19"/>
        <v>#VALUE!</v>
      </c>
      <c r="AF19" s="253" t="e">
        <f t="shared" si="20"/>
        <v>#VALUE!</v>
      </c>
      <c r="AG19" s="253" t="e">
        <f t="shared" si="21"/>
        <v>#VALUE!</v>
      </c>
      <c r="AH19" s="253" t="e">
        <f t="shared" si="22"/>
        <v>#VALUE!</v>
      </c>
      <c r="AJ19" s="253">
        <f t="shared" si="23"/>
      </c>
      <c r="AK19" s="253">
        <f t="shared" si="24"/>
      </c>
      <c r="AL19" s="253">
        <f t="shared" si="25"/>
      </c>
      <c r="AN19" s="253" t="e">
        <f t="shared" si="26"/>
        <v>#VALUE!</v>
      </c>
      <c r="AP19" s="254" t="e">
        <f t="shared" si="27"/>
        <v>#VALUE!</v>
      </c>
    </row>
    <row r="20" spans="1:42" ht="11.25">
      <c r="A20" s="267" t="s">
        <v>285</v>
      </c>
      <c r="B20" s="264" t="str">
        <f>REPT(H17,1)</f>
        <v> </v>
      </c>
      <c r="C20" s="264" t="s">
        <v>35</v>
      </c>
      <c r="D20" s="264" t="str">
        <f>REPT(H18,1)</f>
        <v> </v>
      </c>
      <c r="E20" s="145" t="s">
        <v>270</v>
      </c>
      <c r="F20" s="264" t="str">
        <f t="shared" si="0"/>
        <v> </v>
      </c>
      <c r="G20" s="263"/>
      <c r="H20" s="264" t="str">
        <f t="shared" si="1"/>
        <v> </v>
      </c>
      <c r="I20" s="253">
        <f t="shared" si="2"/>
        <v>18</v>
      </c>
      <c r="J20" s="253">
        <f t="shared" si="3"/>
        <v>8</v>
      </c>
      <c r="K20" s="253" t="e">
        <f t="shared" si="4"/>
        <v>#VALUE!</v>
      </c>
      <c r="L20" s="253" t="e">
        <f t="shared" si="5"/>
        <v>#VALUE!</v>
      </c>
      <c r="M20" s="253" t="e">
        <f t="shared" si="6"/>
        <v>#VALUE!</v>
      </c>
      <c r="N20" s="253" t="e">
        <f t="shared" si="7"/>
        <v>#VALUE!</v>
      </c>
      <c r="O20" s="253">
        <f t="shared" si="8"/>
        <v>5</v>
      </c>
      <c r="P20" s="253">
        <f t="shared" si="9"/>
        <v>7</v>
      </c>
      <c r="Q20" s="253">
        <f t="shared" si="9"/>
        <v>9</v>
      </c>
      <c r="R20" s="253">
        <f t="shared" si="9"/>
        <v>13</v>
      </c>
      <c r="S20" s="253">
        <f t="shared" si="10"/>
        <v>1</v>
      </c>
      <c r="T20" s="253" t="str">
        <f t="shared" si="11"/>
        <v>Bane ? </v>
      </c>
      <c r="U20" s="253" t="str">
        <f t="shared" si="12"/>
        <v> K</v>
      </c>
      <c r="V20" s="253" t="e">
        <f t="shared" si="28"/>
        <v>#VALUE!</v>
      </c>
      <c r="W20" s="254"/>
      <c r="X20" s="253" t="e">
        <f t="shared" si="14"/>
        <v>#VALUE!</v>
      </c>
      <c r="Y20" s="253" t="e">
        <f t="shared" si="15"/>
        <v>#VALUE!</v>
      </c>
      <c r="Z20" s="253" t="e">
        <f t="shared" si="16"/>
        <v>#VALUE!</v>
      </c>
      <c r="AA20" s="254"/>
      <c r="AB20" s="253" t="e">
        <f t="shared" si="17"/>
        <v>#VALUE!</v>
      </c>
      <c r="AC20" s="253" t="e">
        <f t="shared" si="18"/>
        <v>#VALUE!</v>
      </c>
      <c r="AD20" s="253" t="e">
        <f t="shared" si="19"/>
        <v>#VALUE!</v>
      </c>
      <c r="AF20" s="253" t="e">
        <f t="shared" si="20"/>
        <v>#VALUE!</v>
      </c>
      <c r="AG20" s="253" t="e">
        <f t="shared" si="21"/>
        <v>#VALUE!</v>
      </c>
      <c r="AH20" s="253" t="e">
        <f t="shared" si="22"/>
        <v>#VALUE!</v>
      </c>
      <c r="AJ20" s="253">
        <f t="shared" si="23"/>
      </c>
      <c r="AK20" s="253">
        <f t="shared" si="24"/>
      </c>
      <c r="AL20" s="253">
        <f t="shared" si="25"/>
      </c>
      <c r="AN20" s="253" t="e">
        <f t="shared" si="26"/>
        <v>#VALUE!</v>
      </c>
      <c r="AP20" s="254" t="e">
        <f t="shared" si="27"/>
        <v>#VALUE!</v>
      </c>
    </row>
    <row r="21" spans="1:42" ht="11.25">
      <c r="A21" s="267" t="s">
        <v>286</v>
      </c>
      <c r="B21" s="264" t="str">
        <f>REPT(H13,1)</f>
        <v> </v>
      </c>
      <c r="C21" s="264" t="s">
        <v>35</v>
      </c>
      <c r="D21" s="264" t="str">
        <f>REPT(H14,1)</f>
        <v> </v>
      </c>
      <c r="E21" s="145" t="s">
        <v>270</v>
      </c>
      <c r="F21" s="264" t="str">
        <f t="shared" si="0"/>
        <v> </v>
      </c>
      <c r="G21" s="263"/>
      <c r="H21" s="264" t="str">
        <f t="shared" si="1"/>
        <v> </v>
      </c>
      <c r="I21" s="253">
        <f t="shared" si="2"/>
        <v>18</v>
      </c>
      <c r="J21" s="253">
        <f t="shared" si="3"/>
        <v>8</v>
      </c>
      <c r="K21" s="253" t="e">
        <f t="shared" si="4"/>
        <v>#VALUE!</v>
      </c>
      <c r="L21" s="253" t="e">
        <f t="shared" si="5"/>
        <v>#VALUE!</v>
      </c>
      <c r="M21" s="253" t="e">
        <f t="shared" si="6"/>
        <v>#VALUE!</v>
      </c>
      <c r="N21" s="253" t="e">
        <f t="shared" si="7"/>
        <v>#VALUE!</v>
      </c>
      <c r="O21" s="253">
        <f t="shared" si="8"/>
        <v>5</v>
      </c>
      <c r="P21" s="253">
        <f t="shared" si="9"/>
        <v>7</v>
      </c>
      <c r="Q21" s="253">
        <f t="shared" si="9"/>
        <v>9</v>
      </c>
      <c r="R21" s="253">
        <f t="shared" si="9"/>
        <v>13</v>
      </c>
      <c r="S21" s="253">
        <f t="shared" si="10"/>
        <v>1</v>
      </c>
      <c r="T21" s="253" t="str">
        <f t="shared" si="11"/>
        <v>Bane ? </v>
      </c>
      <c r="U21" s="253" t="str">
        <f t="shared" si="12"/>
        <v> K</v>
      </c>
      <c r="V21" s="253" t="e">
        <f t="shared" si="28"/>
        <v>#VALUE!</v>
      </c>
      <c r="W21" s="254"/>
      <c r="X21" s="253" t="e">
        <f t="shared" si="14"/>
        <v>#VALUE!</v>
      </c>
      <c r="Y21" s="253" t="e">
        <f t="shared" si="15"/>
        <v>#VALUE!</v>
      </c>
      <c r="Z21" s="253" t="e">
        <f t="shared" si="16"/>
        <v>#VALUE!</v>
      </c>
      <c r="AA21" s="254"/>
      <c r="AB21" s="253" t="e">
        <f t="shared" si="17"/>
        <v>#VALUE!</v>
      </c>
      <c r="AC21" s="253" t="e">
        <f t="shared" si="18"/>
        <v>#VALUE!</v>
      </c>
      <c r="AD21" s="253" t="e">
        <f t="shared" si="19"/>
        <v>#VALUE!</v>
      </c>
      <c r="AF21" s="253" t="e">
        <f t="shared" si="20"/>
        <v>#VALUE!</v>
      </c>
      <c r="AG21" s="253" t="e">
        <f t="shared" si="21"/>
        <v>#VALUE!</v>
      </c>
      <c r="AH21" s="253" t="e">
        <f t="shared" si="22"/>
        <v>#VALUE!</v>
      </c>
      <c r="AJ21" s="253">
        <f t="shared" si="23"/>
      </c>
      <c r="AK21" s="253">
        <f t="shared" si="24"/>
      </c>
      <c r="AL21" s="253">
        <f t="shared" si="25"/>
      </c>
      <c r="AN21" s="253" t="e">
        <f t="shared" si="26"/>
        <v>#VALUE!</v>
      </c>
      <c r="AP21" s="254" t="e">
        <f t="shared" si="27"/>
        <v>#VALUE!</v>
      </c>
    </row>
    <row r="22" spans="1:42" ht="11.25">
      <c r="A22" s="267" t="s">
        <v>287</v>
      </c>
      <c r="B22" s="264" t="str">
        <f>REPT(H15,1)</f>
        <v> </v>
      </c>
      <c r="C22" s="264" t="s">
        <v>35</v>
      </c>
      <c r="D22" s="264" t="str">
        <f>REPT(H16,1)</f>
        <v> </v>
      </c>
      <c r="E22" s="145" t="s">
        <v>270</v>
      </c>
      <c r="F22" s="264" t="str">
        <f t="shared" si="0"/>
        <v> </v>
      </c>
      <c r="G22" s="263"/>
      <c r="H22" s="264" t="str">
        <f t="shared" si="1"/>
        <v> </v>
      </c>
      <c r="I22" s="253">
        <f t="shared" si="2"/>
        <v>18</v>
      </c>
      <c r="J22" s="253">
        <f t="shared" si="3"/>
        <v>8</v>
      </c>
      <c r="K22" s="253" t="e">
        <f t="shared" si="4"/>
        <v>#VALUE!</v>
      </c>
      <c r="L22" s="253" t="e">
        <f t="shared" si="5"/>
        <v>#VALUE!</v>
      </c>
      <c r="M22" s="253" t="e">
        <f t="shared" si="6"/>
        <v>#VALUE!</v>
      </c>
      <c r="N22" s="253" t="e">
        <f t="shared" si="7"/>
        <v>#VALUE!</v>
      </c>
      <c r="O22" s="253">
        <f t="shared" si="8"/>
        <v>5</v>
      </c>
      <c r="P22" s="253">
        <f t="shared" si="9"/>
        <v>7</v>
      </c>
      <c r="Q22" s="253">
        <f t="shared" si="9"/>
        <v>9</v>
      </c>
      <c r="R22" s="253">
        <f t="shared" si="9"/>
        <v>13</v>
      </c>
      <c r="S22" s="253">
        <f t="shared" si="10"/>
        <v>1</v>
      </c>
      <c r="T22" s="253" t="str">
        <f t="shared" si="11"/>
        <v>Bane ? </v>
      </c>
      <c r="U22" s="253" t="str">
        <f t="shared" si="12"/>
        <v> K</v>
      </c>
      <c r="V22" s="253" t="e">
        <f t="shared" si="28"/>
        <v>#VALUE!</v>
      </c>
      <c r="W22" s="254"/>
      <c r="X22" s="253" t="e">
        <f t="shared" si="14"/>
        <v>#VALUE!</v>
      </c>
      <c r="Y22" s="253" t="e">
        <f t="shared" si="15"/>
        <v>#VALUE!</v>
      </c>
      <c r="Z22" s="253" t="e">
        <f t="shared" si="16"/>
        <v>#VALUE!</v>
      </c>
      <c r="AA22" s="254"/>
      <c r="AB22" s="253" t="e">
        <f t="shared" si="17"/>
        <v>#VALUE!</v>
      </c>
      <c r="AC22" s="253" t="e">
        <f t="shared" si="18"/>
        <v>#VALUE!</v>
      </c>
      <c r="AD22" s="253" t="e">
        <f t="shared" si="19"/>
        <v>#VALUE!</v>
      </c>
      <c r="AF22" s="253" t="e">
        <f t="shared" si="20"/>
        <v>#VALUE!</v>
      </c>
      <c r="AG22" s="253" t="e">
        <f t="shared" si="21"/>
        <v>#VALUE!</v>
      </c>
      <c r="AH22" s="253" t="e">
        <f t="shared" si="22"/>
        <v>#VALUE!</v>
      </c>
      <c r="AJ22" s="253">
        <f t="shared" si="23"/>
      </c>
      <c r="AK22" s="253">
        <f t="shared" si="24"/>
      </c>
      <c r="AL22" s="253">
        <f t="shared" si="25"/>
      </c>
      <c r="AN22" s="253" t="e">
        <f t="shared" si="26"/>
        <v>#VALUE!</v>
      </c>
      <c r="AP22" s="254" t="e">
        <f t="shared" si="27"/>
        <v>#VALUE!</v>
      </c>
    </row>
    <row r="23" spans="1:42" ht="11.25">
      <c r="A23" s="267" t="s">
        <v>288</v>
      </c>
      <c r="B23" s="264" t="str">
        <f>REPT(F21,1)</f>
        <v> </v>
      </c>
      <c r="C23" s="264" t="s">
        <v>35</v>
      </c>
      <c r="D23" s="264" t="str">
        <f>REPT(F22,1)</f>
        <v> </v>
      </c>
      <c r="E23" s="145" t="s">
        <v>270</v>
      </c>
      <c r="F23" s="264" t="str">
        <f t="shared" si="0"/>
        <v> </v>
      </c>
      <c r="G23" s="263"/>
      <c r="H23" s="264" t="str">
        <f t="shared" si="1"/>
        <v> </v>
      </c>
      <c r="I23" s="253">
        <f t="shared" si="2"/>
        <v>18</v>
      </c>
      <c r="J23" s="253">
        <f t="shared" si="3"/>
        <v>8</v>
      </c>
      <c r="K23" s="253" t="e">
        <f t="shared" si="4"/>
        <v>#VALUE!</v>
      </c>
      <c r="L23" s="253" t="e">
        <f t="shared" si="5"/>
        <v>#VALUE!</v>
      </c>
      <c r="M23" s="253" t="e">
        <f t="shared" si="6"/>
        <v>#VALUE!</v>
      </c>
      <c r="N23" s="253" t="e">
        <f t="shared" si="7"/>
        <v>#VALUE!</v>
      </c>
      <c r="O23" s="253">
        <f t="shared" si="8"/>
        <v>5</v>
      </c>
      <c r="P23" s="253">
        <f t="shared" si="9"/>
        <v>7</v>
      </c>
      <c r="Q23" s="253">
        <f t="shared" si="9"/>
        <v>9</v>
      </c>
      <c r="R23" s="253">
        <f t="shared" si="9"/>
        <v>13</v>
      </c>
      <c r="S23" s="253">
        <f t="shared" si="10"/>
        <v>1</v>
      </c>
      <c r="T23" s="253" t="str">
        <f t="shared" si="11"/>
        <v>Bane ? </v>
      </c>
      <c r="U23" s="253" t="str">
        <f t="shared" si="12"/>
        <v> K</v>
      </c>
      <c r="V23" s="253" t="e">
        <f t="shared" si="28"/>
        <v>#VALUE!</v>
      </c>
      <c r="W23" s="254"/>
      <c r="X23" s="253" t="e">
        <f t="shared" si="14"/>
        <v>#VALUE!</v>
      </c>
      <c r="Y23" s="253" t="e">
        <f t="shared" si="15"/>
        <v>#VALUE!</v>
      </c>
      <c r="Z23" s="253" t="e">
        <f t="shared" si="16"/>
        <v>#VALUE!</v>
      </c>
      <c r="AA23" s="254"/>
      <c r="AB23" s="253" t="e">
        <f t="shared" si="17"/>
        <v>#VALUE!</v>
      </c>
      <c r="AC23" s="253" t="e">
        <f t="shared" si="18"/>
        <v>#VALUE!</v>
      </c>
      <c r="AD23" s="253" t="e">
        <f t="shared" si="19"/>
        <v>#VALUE!</v>
      </c>
      <c r="AF23" s="253" t="e">
        <f t="shared" si="20"/>
        <v>#VALUE!</v>
      </c>
      <c r="AG23" s="253" t="e">
        <f t="shared" si="21"/>
        <v>#VALUE!</v>
      </c>
      <c r="AH23" s="253" t="e">
        <f t="shared" si="22"/>
        <v>#VALUE!</v>
      </c>
      <c r="AJ23" s="253">
        <f t="shared" si="23"/>
      </c>
      <c r="AK23" s="253">
        <f t="shared" si="24"/>
      </c>
      <c r="AL23" s="253">
        <f t="shared" si="25"/>
      </c>
      <c r="AN23" s="253" t="e">
        <f t="shared" si="26"/>
        <v>#VALUE!</v>
      </c>
      <c r="AP23" s="254" t="e">
        <f t="shared" si="27"/>
        <v>#VALUE!</v>
      </c>
    </row>
    <row r="24" spans="1:42" ht="11.25">
      <c r="A24" s="267" t="s">
        <v>289</v>
      </c>
      <c r="B24" s="264" t="str">
        <f>REPT(H21,1)</f>
        <v> </v>
      </c>
      <c r="C24" s="264" t="s">
        <v>35</v>
      </c>
      <c r="D24" s="264" t="str">
        <f>REPT(H22,1)</f>
        <v> </v>
      </c>
      <c r="E24" s="145" t="s">
        <v>270</v>
      </c>
      <c r="F24" s="264" t="str">
        <f t="shared" si="0"/>
        <v> </v>
      </c>
      <c r="G24" s="263"/>
      <c r="H24" s="264" t="str">
        <f t="shared" si="1"/>
        <v> </v>
      </c>
      <c r="I24" s="253">
        <f t="shared" si="2"/>
        <v>18</v>
      </c>
      <c r="J24" s="253">
        <f t="shared" si="3"/>
        <v>8</v>
      </c>
      <c r="K24" s="253" t="e">
        <f t="shared" si="4"/>
        <v>#VALUE!</v>
      </c>
      <c r="L24" s="253" t="e">
        <f t="shared" si="5"/>
        <v>#VALUE!</v>
      </c>
      <c r="M24" s="253" t="e">
        <f t="shared" si="6"/>
        <v>#VALUE!</v>
      </c>
      <c r="N24" s="253" t="e">
        <f t="shared" si="7"/>
        <v>#VALUE!</v>
      </c>
      <c r="O24" s="253">
        <f t="shared" si="8"/>
        <v>5</v>
      </c>
      <c r="P24" s="253">
        <f t="shared" si="9"/>
        <v>7</v>
      </c>
      <c r="Q24" s="253">
        <f t="shared" si="9"/>
        <v>9</v>
      </c>
      <c r="R24" s="253">
        <f t="shared" si="9"/>
        <v>13</v>
      </c>
      <c r="S24" s="253">
        <f t="shared" si="10"/>
        <v>1</v>
      </c>
      <c r="T24" s="253" t="str">
        <f t="shared" si="11"/>
        <v>Bane ? </v>
      </c>
      <c r="U24" s="253" t="str">
        <f t="shared" si="12"/>
        <v> K</v>
      </c>
      <c r="V24" s="253" t="e">
        <f t="shared" si="28"/>
        <v>#VALUE!</v>
      </c>
      <c r="W24" s="254"/>
      <c r="X24" s="253" t="e">
        <f t="shared" si="14"/>
        <v>#VALUE!</v>
      </c>
      <c r="Y24" s="253" t="e">
        <f t="shared" si="15"/>
        <v>#VALUE!</v>
      </c>
      <c r="Z24" s="253" t="e">
        <f t="shared" si="16"/>
        <v>#VALUE!</v>
      </c>
      <c r="AA24" s="254"/>
      <c r="AB24" s="253" t="e">
        <f t="shared" si="17"/>
        <v>#VALUE!</v>
      </c>
      <c r="AC24" s="253" t="e">
        <f t="shared" si="18"/>
        <v>#VALUE!</v>
      </c>
      <c r="AD24" s="253" t="e">
        <f t="shared" si="19"/>
        <v>#VALUE!</v>
      </c>
      <c r="AF24" s="253" t="e">
        <f t="shared" si="20"/>
        <v>#VALUE!</v>
      </c>
      <c r="AG24" s="253" t="e">
        <f t="shared" si="21"/>
        <v>#VALUE!</v>
      </c>
      <c r="AH24" s="253" t="e">
        <f t="shared" si="22"/>
        <v>#VALUE!</v>
      </c>
      <c r="AJ24" s="253">
        <f t="shared" si="23"/>
      </c>
      <c r="AK24" s="253">
        <f t="shared" si="24"/>
      </c>
      <c r="AL24" s="253">
        <f t="shared" si="25"/>
      </c>
      <c r="AN24" s="253" t="e">
        <f t="shared" si="26"/>
        <v>#VALUE!</v>
      </c>
      <c r="AP24" s="254" t="e">
        <f t="shared" si="27"/>
        <v>#VALUE!</v>
      </c>
    </row>
    <row r="25" spans="1:42" ht="11.25">
      <c r="A25" s="267" t="s">
        <v>290</v>
      </c>
      <c r="B25" s="264" t="str">
        <f>REPT(H5,1)</f>
        <v> </v>
      </c>
      <c r="C25" s="264" t="s">
        <v>35</v>
      </c>
      <c r="D25" s="264" t="str">
        <f>REPT(H6,1)</f>
        <v> </v>
      </c>
      <c r="E25" s="145" t="s">
        <v>270</v>
      </c>
      <c r="F25" s="264" t="str">
        <f t="shared" si="0"/>
        <v> </v>
      </c>
      <c r="G25" s="263"/>
      <c r="H25" s="264" t="str">
        <f t="shared" si="1"/>
        <v> </v>
      </c>
      <c r="I25" s="253">
        <f t="shared" si="2"/>
        <v>18</v>
      </c>
      <c r="J25" s="253">
        <f t="shared" si="3"/>
        <v>8</v>
      </c>
      <c r="K25" s="253" t="e">
        <f t="shared" si="4"/>
        <v>#VALUE!</v>
      </c>
      <c r="L25" s="253" t="e">
        <f t="shared" si="5"/>
        <v>#VALUE!</v>
      </c>
      <c r="M25" s="253" t="e">
        <f t="shared" si="6"/>
        <v>#VALUE!</v>
      </c>
      <c r="N25" s="253" t="e">
        <f t="shared" si="7"/>
        <v>#VALUE!</v>
      </c>
      <c r="O25" s="253">
        <f t="shared" si="8"/>
        <v>5</v>
      </c>
      <c r="P25" s="253">
        <f t="shared" si="9"/>
        <v>7</v>
      </c>
      <c r="Q25" s="253">
        <f t="shared" si="9"/>
        <v>9</v>
      </c>
      <c r="R25" s="253">
        <f t="shared" si="9"/>
        <v>13</v>
      </c>
      <c r="S25" s="253">
        <f t="shared" si="10"/>
        <v>1</v>
      </c>
      <c r="T25" s="253" t="str">
        <f t="shared" si="11"/>
        <v>Bane ? </v>
      </c>
      <c r="U25" s="253" t="str">
        <f t="shared" si="12"/>
        <v> K</v>
      </c>
      <c r="V25" s="253" t="e">
        <f t="shared" si="28"/>
        <v>#VALUE!</v>
      </c>
      <c r="W25" s="254"/>
      <c r="X25" s="253" t="e">
        <f t="shared" si="14"/>
        <v>#VALUE!</v>
      </c>
      <c r="Y25" s="253" t="e">
        <f t="shared" si="15"/>
        <v>#VALUE!</v>
      </c>
      <c r="Z25" s="253" t="e">
        <f t="shared" si="16"/>
        <v>#VALUE!</v>
      </c>
      <c r="AA25" s="254"/>
      <c r="AB25" s="253" t="e">
        <f t="shared" si="17"/>
        <v>#VALUE!</v>
      </c>
      <c r="AC25" s="253" t="e">
        <f t="shared" si="18"/>
        <v>#VALUE!</v>
      </c>
      <c r="AD25" s="253" t="e">
        <f t="shared" si="19"/>
        <v>#VALUE!</v>
      </c>
      <c r="AF25" s="253" t="e">
        <f t="shared" si="20"/>
        <v>#VALUE!</v>
      </c>
      <c r="AG25" s="253" t="e">
        <f t="shared" si="21"/>
        <v>#VALUE!</v>
      </c>
      <c r="AH25" s="253" t="e">
        <f t="shared" si="22"/>
        <v>#VALUE!</v>
      </c>
      <c r="AJ25" s="253">
        <f t="shared" si="23"/>
      </c>
      <c r="AK25" s="253">
        <f t="shared" si="24"/>
      </c>
      <c r="AL25" s="253">
        <f t="shared" si="25"/>
      </c>
      <c r="AN25" s="253" t="e">
        <f t="shared" si="26"/>
        <v>#VALUE!</v>
      </c>
      <c r="AP25" s="254" t="e">
        <f t="shared" si="27"/>
        <v>#VALUE!</v>
      </c>
    </row>
    <row r="26" spans="1:42" ht="11.25">
      <c r="A26" s="267" t="s">
        <v>291</v>
      </c>
      <c r="B26" s="264" t="str">
        <f>REPT(H7,1)</f>
        <v> </v>
      </c>
      <c r="C26" s="264" t="s">
        <v>35</v>
      </c>
      <c r="D26" s="264" t="str">
        <f>REPT(H8,1)</f>
        <v> </v>
      </c>
      <c r="E26" s="145" t="s">
        <v>270</v>
      </c>
      <c r="F26" s="264" t="str">
        <f t="shared" si="0"/>
        <v> </v>
      </c>
      <c r="G26" s="263"/>
      <c r="H26" s="264" t="str">
        <f t="shared" si="1"/>
        <v> </v>
      </c>
      <c r="I26" s="253">
        <f t="shared" si="2"/>
        <v>18</v>
      </c>
      <c r="J26" s="253">
        <f t="shared" si="3"/>
        <v>8</v>
      </c>
      <c r="K26" s="253" t="e">
        <f t="shared" si="4"/>
        <v>#VALUE!</v>
      </c>
      <c r="L26" s="253" t="e">
        <f t="shared" si="5"/>
        <v>#VALUE!</v>
      </c>
      <c r="M26" s="253" t="e">
        <f t="shared" si="6"/>
        <v>#VALUE!</v>
      </c>
      <c r="N26" s="253" t="e">
        <f t="shared" si="7"/>
        <v>#VALUE!</v>
      </c>
      <c r="O26" s="253">
        <f t="shared" si="8"/>
        <v>5</v>
      </c>
      <c r="P26" s="253">
        <f t="shared" si="9"/>
        <v>7</v>
      </c>
      <c r="Q26" s="253">
        <f t="shared" si="9"/>
        <v>9</v>
      </c>
      <c r="R26" s="253">
        <f t="shared" si="9"/>
        <v>13</v>
      </c>
      <c r="S26" s="253">
        <f t="shared" si="10"/>
        <v>1</v>
      </c>
      <c r="T26" s="253" t="str">
        <f t="shared" si="11"/>
        <v>Bane ? </v>
      </c>
      <c r="U26" s="253" t="str">
        <f t="shared" si="12"/>
        <v> K</v>
      </c>
      <c r="V26" s="253" t="e">
        <f t="shared" si="28"/>
        <v>#VALUE!</v>
      </c>
      <c r="W26" s="254"/>
      <c r="X26" s="253" t="e">
        <f t="shared" si="14"/>
        <v>#VALUE!</v>
      </c>
      <c r="Y26" s="253" t="e">
        <f t="shared" si="15"/>
        <v>#VALUE!</v>
      </c>
      <c r="Z26" s="253" t="e">
        <f t="shared" si="16"/>
        <v>#VALUE!</v>
      </c>
      <c r="AA26" s="254"/>
      <c r="AB26" s="253" t="e">
        <f t="shared" si="17"/>
        <v>#VALUE!</v>
      </c>
      <c r="AC26" s="253" t="e">
        <f t="shared" si="18"/>
        <v>#VALUE!</v>
      </c>
      <c r="AD26" s="253" t="e">
        <f t="shared" si="19"/>
        <v>#VALUE!</v>
      </c>
      <c r="AF26" s="253" t="e">
        <f t="shared" si="20"/>
        <v>#VALUE!</v>
      </c>
      <c r="AG26" s="253" t="e">
        <f t="shared" si="21"/>
        <v>#VALUE!</v>
      </c>
      <c r="AH26" s="253" t="e">
        <f t="shared" si="22"/>
        <v>#VALUE!</v>
      </c>
      <c r="AJ26" s="253">
        <f t="shared" si="23"/>
      </c>
      <c r="AK26" s="253">
        <f t="shared" si="24"/>
      </c>
      <c r="AL26" s="253">
        <f t="shared" si="25"/>
      </c>
      <c r="AN26" s="253" t="e">
        <f t="shared" si="26"/>
        <v>#VALUE!</v>
      </c>
      <c r="AP26" s="254" t="e">
        <f t="shared" si="27"/>
        <v>#VALUE!</v>
      </c>
    </row>
    <row r="27" spans="1:42" ht="11.25">
      <c r="A27" s="267" t="s">
        <v>292</v>
      </c>
      <c r="B27" s="264" t="str">
        <f>REPT(H9,1)</f>
        <v> </v>
      </c>
      <c r="C27" s="264" t="s">
        <v>35</v>
      </c>
      <c r="D27" s="264" t="str">
        <f>REPT(H10,1)</f>
        <v> </v>
      </c>
      <c r="E27" s="145" t="s">
        <v>270</v>
      </c>
      <c r="F27" s="264" t="str">
        <f t="shared" si="0"/>
        <v> </v>
      </c>
      <c r="G27" s="263"/>
      <c r="H27" s="264" t="str">
        <f t="shared" si="1"/>
        <v> </v>
      </c>
      <c r="I27" s="253">
        <f t="shared" si="2"/>
        <v>18</v>
      </c>
      <c r="J27" s="253">
        <f t="shared" si="3"/>
        <v>8</v>
      </c>
      <c r="K27" s="253" t="e">
        <f t="shared" si="4"/>
        <v>#VALUE!</v>
      </c>
      <c r="L27" s="253" t="e">
        <f t="shared" si="5"/>
        <v>#VALUE!</v>
      </c>
      <c r="M27" s="253" t="e">
        <f t="shared" si="6"/>
        <v>#VALUE!</v>
      </c>
      <c r="N27" s="253" t="e">
        <f t="shared" si="7"/>
        <v>#VALUE!</v>
      </c>
      <c r="O27" s="253">
        <f t="shared" si="8"/>
        <v>5</v>
      </c>
      <c r="P27" s="253">
        <f t="shared" si="9"/>
        <v>7</v>
      </c>
      <c r="Q27" s="253">
        <f t="shared" si="9"/>
        <v>9</v>
      </c>
      <c r="R27" s="253">
        <f t="shared" si="9"/>
        <v>13</v>
      </c>
      <c r="S27" s="253">
        <f t="shared" si="10"/>
        <v>1</v>
      </c>
      <c r="T27" s="253" t="str">
        <f t="shared" si="11"/>
        <v>Bane ? </v>
      </c>
      <c r="U27" s="253" t="str">
        <f t="shared" si="12"/>
        <v> K</v>
      </c>
      <c r="V27" s="253" t="e">
        <f t="shared" si="28"/>
        <v>#VALUE!</v>
      </c>
      <c r="W27" s="254"/>
      <c r="X27" s="253" t="e">
        <f t="shared" si="14"/>
        <v>#VALUE!</v>
      </c>
      <c r="Y27" s="253" t="e">
        <f t="shared" si="15"/>
        <v>#VALUE!</v>
      </c>
      <c r="Z27" s="253" t="e">
        <f t="shared" si="16"/>
        <v>#VALUE!</v>
      </c>
      <c r="AA27" s="254"/>
      <c r="AB27" s="253" t="e">
        <f t="shared" si="17"/>
        <v>#VALUE!</v>
      </c>
      <c r="AC27" s="253" t="e">
        <f t="shared" si="18"/>
        <v>#VALUE!</v>
      </c>
      <c r="AD27" s="253" t="e">
        <f t="shared" si="19"/>
        <v>#VALUE!</v>
      </c>
      <c r="AF27" s="253" t="e">
        <f t="shared" si="20"/>
        <v>#VALUE!</v>
      </c>
      <c r="AG27" s="253" t="e">
        <f t="shared" si="21"/>
        <v>#VALUE!</v>
      </c>
      <c r="AH27" s="253" t="e">
        <f t="shared" si="22"/>
        <v>#VALUE!</v>
      </c>
      <c r="AJ27" s="253">
        <f t="shared" si="23"/>
      </c>
      <c r="AK27" s="253">
        <f t="shared" si="24"/>
      </c>
      <c r="AL27" s="253">
        <f t="shared" si="25"/>
      </c>
      <c r="AN27" s="253" t="e">
        <f t="shared" si="26"/>
        <v>#VALUE!</v>
      </c>
      <c r="AP27" s="254" t="e">
        <f t="shared" si="27"/>
        <v>#VALUE!</v>
      </c>
    </row>
    <row r="28" spans="1:42" ht="11.25">
      <c r="A28" s="267" t="s">
        <v>293</v>
      </c>
      <c r="B28" s="264" t="str">
        <f>REPT(H11,1)</f>
        <v> </v>
      </c>
      <c r="C28" s="264" t="s">
        <v>35</v>
      </c>
      <c r="D28" s="264" t="str">
        <f>REPT(H12,1)</f>
        <v> </v>
      </c>
      <c r="E28" s="145" t="s">
        <v>270</v>
      </c>
      <c r="F28" s="264" t="str">
        <f t="shared" si="0"/>
        <v> </v>
      </c>
      <c r="G28" s="263"/>
      <c r="H28" s="264" t="str">
        <f t="shared" si="1"/>
        <v> </v>
      </c>
      <c r="I28" s="253">
        <f t="shared" si="2"/>
        <v>18</v>
      </c>
      <c r="J28" s="253">
        <f t="shared" si="3"/>
        <v>8</v>
      </c>
      <c r="K28" s="253" t="e">
        <f t="shared" si="4"/>
        <v>#VALUE!</v>
      </c>
      <c r="L28" s="253" t="e">
        <f t="shared" si="5"/>
        <v>#VALUE!</v>
      </c>
      <c r="M28" s="253" t="e">
        <f t="shared" si="6"/>
        <v>#VALUE!</v>
      </c>
      <c r="N28" s="253" t="e">
        <f t="shared" si="7"/>
        <v>#VALUE!</v>
      </c>
      <c r="O28" s="253">
        <f t="shared" si="8"/>
        <v>5</v>
      </c>
      <c r="P28" s="253">
        <f t="shared" si="9"/>
        <v>7</v>
      </c>
      <c r="Q28" s="253">
        <f t="shared" si="9"/>
        <v>9</v>
      </c>
      <c r="R28" s="253">
        <f t="shared" si="9"/>
        <v>13</v>
      </c>
      <c r="S28" s="253">
        <f t="shared" si="10"/>
        <v>1</v>
      </c>
      <c r="T28" s="253" t="str">
        <f t="shared" si="11"/>
        <v>Bane ? </v>
      </c>
      <c r="U28" s="253" t="str">
        <f t="shared" si="12"/>
        <v> K</v>
      </c>
      <c r="V28" s="253" t="e">
        <f t="shared" si="28"/>
        <v>#VALUE!</v>
      </c>
      <c r="W28" s="254"/>
      <c r="X28" s="253" t="e">
        <f t="shared" si="14"/>
        <v>#VALUE!</v>
      </c>
      <c r="Y28" s="253" t="e">
        <f t="shared" si="15"/>
        <v>#VALUE!</v>
      </c>
      <c r="Z28" s="253" t="e">
        <f t="shared" si="16"/>
        <v>#VALUE!</v>
      </c>
      <c r="AA28" s="254"/>
      <c r="AB28" s="253" t="e">
        <f t="shared" si="17"/>
        <v>#VALUE!</v>
      </c>
      <c r="AC28" s="253" t="e">
        <f t="shared" si="18"/>
        <v>#VALUE!</v>
      </c>
      <c r="AD28" s="253" t="e">
        <f t="shared" si="19"/>
        <v>#VALUE!</v>
      </c>
      <c r="AF28" s="253" t="e">
        <f t="shared" si="20"/>
        <v>#VALUE!</v>
      </c>
      <c r="AG28" s="253" t="e">
        <f t="shared" si="21"/>
        <v>#VALUE!</v>
      </c>
      <c r="AH28" s="253" t="e">
        <f t="shared" si="22"/>
        <v>#VALUE!</v>
      </c>
      <c r="AJ28" s="253">
        <f t="shared" si="23"/>
      </c>
      <c r="AK28" s="253">
        <f t="shared" si="24"/>
      </c>
      <c r="AL28" s="253">
        <f t="shared" si="25"/>
      </c>
      <c r="AN28" s="253" t="e">
        <f t="shared" si="26"/>
        <v>#VALUE!</v>
      </c>
      <c r="AP28" s="254" t="e">
        <f t="shared" si="27"/>
        <v>#VALUE!</v>
      </c>
    </row>
    <row r="29" spans="1:42" ht="11.25">
      <c r="A29" s="267" t="s">
        <v>294</v>
      </c>
      <c r="B29" s="264" t="str">
        <f>REPT(F25,1)</f>
        <v> </v>
      </c>
      <c r="C29" s="264" t="s">
        <v>35</v>
      </c>
      <c r="D29" s="264" t="str">
        <f>REPT(F26,1)</f>
        <v> </v>
      </c>
      <c r="E29" s="145" t="s">
        <v>270</v>
      </c>
      <c r="F29" s="264" t="str">
        <f t="shared" si="0"/>
        <v> </v>
      </c>
      <c r="G29" s="263"/>
      <c r="H29" s="264" t="str">
        <f t="shared" si="1"/>
        <v> </v>
      </c>
      <c r="I29" s="253">
        <f t="shared" si="2"/>
        <v>18</v>
      </c>
      <c r="J29" s="253">
        <f t="shared" si="3"/>
        <v>8</v>
      </c>
      <c r="K29" s="253" t="e">
        <f t="shared" si="4"/>
        <v>#VALUE!</v>
      </c>
      <c r="L29" s="253" t="e">
        <f t="shared" si="5"/>
        <v>#VALUE!</v>
      </c>
      <c r="M29" s="253" t="e">
        <f t="shared" si="6"/>
        <v>#VALUE!</v>
      </c>
      <c r="N29" s="253" t="e">
        <f t="shared" si="7"/>
        <v>#VALUE!</v>
      </c>
      <c r="O29" s="253">
        <f t="shared" si="8"/>
        <v>5</v>
      </c>
      <c r="P29" s="253">
        <f t="shared" si="9"/>
        <v>7</v>
      </c>
      <c r="Q29" s="253">
        <f t="shared" si="9"/>
        <v>9</v>
      </c>
      <c r="R29" s="253">
        <f t="shared" si="9"/>
        <v>13</v>
      </c>
      <c r="S29" s="253">
        <f t="shared" si="10"/>
        <v>1</v>
      </c>
      <c r="T29" s="253" t="str">
        <f t="shared" si="11"/>
        <v>Bane ? </v>
      </c>
      <c r="U29" s="253" t="str">
        <f t="shared" si="12"/>
        <v> K</v>
      </c>
      <c r="V29" s="253" t="e">
        <f t="shared" si="28"/>
        <v>#VALUE!</v>
      </c>
      <c r="W29" s="254"/>
      <c r="X29" s="253" t="e">
        <f t="shared" si="14"/>
        <v>#VALUE!</v>
      </c>
      <c r="Y29" s="253" t="e">
        <f t="shared" si="15"/>
        <v>#VALUE!</v>
      </c>
      <c r="Z29" s="253" t="e">
        <f t="shared" si="16"/>
        <v>#VALUE!</v>
      </c>
      <c r="AA29" s="254"/>
      <c r="AB29" s="253" t="e">
        <f t="shared" si="17"/>
        <v>#VALUE!</v>
      </c>
      <c r="AC29" s="253" t="e">
        <f t="shared" si="18"/>
        <v>#VALUE!</v>
      </c>
      <c r="AD29" s="253" t="e">
        <f t="shared" si="19"/>
        <v>#VALUE!</v>
      </c>
      <c r="AF29" s="253" t="e">
        <f t="shared" si="20"/>
        <v>#VALUE!</v>
      </c>
      <c r="AG29" s="253" t="e">
        <f t="shared" si="21"/>
        <v>#VALUE!</v>
      </c>
      <c r="AH29" s="253" t="e">
        <f t="shared" si="22"/>
        <v>#VALUE!</v>
      </c>
      <c r="AJ29" s="253">
        <f t="shared" si="23"/>
      </c>
      <c r="AK29" s="253">
        <f t="shared" si="24"/>
      </c>
      <c r="AL29" s="253">
        <f t="shared" si="25"/>
      </c>
      <c r="AN29" s="253" t="e">
        <f t="shared" si="26"/>
        <v>#VALUE!</v>
      </c>
      <c r="AP29" s="254" t="e">
        <f t="shared" si="27"/>
        <v>#VALUE!</v>
      </c>
    </row>
    <row r="30" spans="1:42" ht="11.25">
      <c r="A30" s="267" t="s">
        <v>295</v>
      </c>
      <c r="B30" s="264" t="str">
        <f>REPT(F27,1)</f>
        <v> </v>
      </c>
      <c r="C30" s="264" t="s">
        <v>35</v>
      </c>
      <c r="D30" s="264" t="str">
        <f>REPT(F28,1)</f>
        <v> </v>
      </c>
      <c r="E30" s="145" t="s">
        <v>270</v>
      </c>
      <c r="F30" s="264" t="str">
        <f t="shared" si="0"/>
        <v> </v>
      </c>
      <c r="G30" s="263"/>
      <c r="H30" s="264" t="str">
        <f t="shared" si="1"/>
        <v> </v>
      </c>
      <c r="I30" s="253">
        <f t="shared" si="2"/>
        <v>18</v>
      </c>
      <c r="J30" s="253">
        <f t="shared" si="3"/>
        <v>8</v>
      </c>
      <c r="K30" s="253" t="e">
        <f t="shared" si="4"/>
        <v>#VALUE!</v>
      </c>
      <c r="L30" s="253" t="e">
        <f t="shared" si="5"/>
        <v>#VALUE!</v>
      </c>
      <c r="M30" s="253" t="e">
        <f t="shared" si="6"/>
        <v>#VALUE!</v>
      </c>
      <c r="N30" s="253" t="e">
        <f t="shared" si="7"/>
        <v>#VALUE!</v>
      </c>
      <c r="O30" s="253">
        <f t="shared" si="8"/>
        <v>5</v>
      </c>
      <c r="P30" s="253">
        <f t="shared" si="9"/>
        <v>7</v>
      </c>
      <c r="Q30" s="253">
        <f t="shared" si="9"/>
        <v>9</v>
      </c>
      <c r="R30" s="253">
        <f t="shared" si="9"/>
        <v>13</v>
      </c>
      <c r="S30" s="253">
        <f t="shared" si="10"/>
        <v>1</v>
      </c>
      <c r="T30" s="253" t="str">
        <f t="shared" si="11"/>
        <v>Bane ? </v>
      </c>
      <c r="U30" s="253" t="str">
        <f t="shared" si="12"/>
        <v> K</v>
      </c>
      <c r="V30" s="253" t="e">
        <f t="shared" si="28"/>
        <v>#VALUE!</v>
      </c>
      <c r="W30" s="254"/>
      <c r="X30" s="253" t="e">
        <f t="shared" si="14"/>
        <v>#VALUE!</v>
      </c>
      <c r="Y30" s="253" t="e">
        <f t="shared" si="15"/>
        <v>#VALUE!</v>
      </c>
      <c r="Z30" s="253" t="e">
        <f t="shared" si="16"/>
        <v>#VALUE!</v>
      </c>
      <c r="AA30" s="254"/>
      <c r="AB30" s="253" t="e">
        <f t="shared" si="17"/>
        <v>#VALUE!</v>
      </c>
      <c r="AC30" s="253" t="e">
        <f t="shared" si="18"/>
        <v>#VALUE!</v>
      </c>
      <c r="AD30" s="253" t="e">
        <f t="shared" si="19"/>
        <v>#VALUE!</v>
      </c>
      <c r="AF30" s="253" t="e">
        <f t="shared" si="20"/>
        <v>#VALUE!</v>
      </c>
      <c r="AG30" s="253" t="e">
        <f t="shared" si="21"/>
        <v>#VALUE!</v>
      </c>
      <c r="AH30" s="253" t="e">
        <f t="shared" si="22"/>
        <v>#VALUE!</v>
      </c>
      <c r="AJ30" s="253">
        <f t="shared" si="23"/>
      </c>
      <c r="AK30" s="253">
        <f t="shared" si="24"/>
      </c>
      <c r="AL30" s="253">
        <f t="shared" si="25"/>
      </c>
      <c r="AN30" s="253" t="e">
        <f t="shared" si="26"/>
        <v>#VALUE!</v>
      </c>
      <c r="AP30" s="254" t="e">
        <f t="shared" si="27"/>
        <v>#VALUE!</v>
      </c>
    </row>
    <row r="31" spans="1:42" ht="11.25">
      <c r="A31" s="267" t="s">
        <v>296</v>
      </c>
      <c r="B31" s="264" t="str">
        <f>REPT(F29,1)</f>
        <v> </v>
      </c>
      <c r="C31" s="264" t="s">
        <v>35</v>
      </c>
      <c r="D31" s="264" t="str">
        <f>REPT(F30,1)</f>
        <v> </v>
      </c>
      <c r="E31" s="145" t="s">
        <v>270</v>
      </c>
      <c r="F31" s="264" t="str">
        <f t="shared" si="0"/>
        <v> </v>
      </c>
      <c r="G31" s="263"/>
      <c r="H31" s="264" t="str">
        <f t="shared" si="1"/>
        <v> </v>
      </c>
      <c r="I31" s="253">
        <f t="shared" si="2"/>
        <v>18</v>
      </c>
      <c r="J31" s="253">
        <f t="shared" si="3"/>
        <v>8</v>
      </c>
      <c r="K31" s="253" t="e">
        <f t="shared" si="4"/>
        <v>#VALUE!</v>
      </c>
      <c r="L31" s="253" t="e">
        <f t="shared" si="5"/>
        <v>#VALUE!</v>
      </c>
      <c r="M31" s="253" t="e">
        <f t="shared" si="6"/>
        <v>#VALUE!</v>
      </c>
      <c r="N31" s="253" t="e">
        <f t="shared" si="7"/>
        <v>#VALUE!</v>
      </c>
      <c r="O31" s="253">
        <f t="shared" si="8"/>
        <v>5</v>
      </c>
      <c r="P31" s="253">
        <f t="shared" si="9"/>
        <v>7</v>
      </c>
      <c r="Q31" s="253">
        <f t="shared" si="9"/>
        <v>9</v>
      </c>
      <c r="R31" s="253">
        <f t="shared" si="9"/>
        <v>13</v>
      </c>
      <c r="S31" s="253">
        <f t="shared" si="10"/>
        <v>1</v>
      </c>
      <c r="T31" s="253" t="str">
        <f t="shared" si="11"/>
        <v>Bane ? </v>
      </c>
      <c r="U31" s="253" t="str">
        <f t="shared" si="12"/>
        <v> K</v>
      </c>
      <c r="V31" s="253" t="e">
        <f t="shared" si="28"/>
        <v>#VALUE!</v>
      </c>
      <c r="W31" s="254"/>
      <c r="X31" s="253" t="e">
        <f t="shared" si="14"/>
        <v>#VALUE!</v>
      </c>
      <c r="Y31" s="253" t="e">
        <f t="shared" si="15"/>
        <v>#VALUE!</v>
      </c>
      <c r="Z31" s="253" t="e">
        <f t="shared" si="16"/>
        <v>#VALUE!</v>
      </c>
      <c r="AA31" s="254"/>
      <c r="AB31" s="253" t="e">
        <f t="shared" si="17"/>
        <v>#VALUE!</v>
      </c>
      <c r="AC31" s="253" t="e">
        <f t="shared" si="18"/>
        <v>#VALUE!</v>
      </c>
      <c r="AD31" s="253" t="e">
        <f t="shared" si="19"/>
        <v>#VALUE!</v>
      </c>
      <c r="AF31" s="253" t="e">
        <f t="shared" si="20"/>
        <v>#VALUE!</v>
      </c>
      <c r="AG31" s="253" t="e">
        <f t="shared" si="21"/>
        <v>#VALUE!</v>
      </c>
      <c r="AH31" s="253" t="e">
        <f t="shared" si="22"/>
        <v>#VALUE!</v>
      </c>
      <c r="AJ31" s="253">
        <f t="shared" si="23"/>
      </c>
      <c r="AK31" s="253">
        <f t="shared" si="24"/>
      </c>
      <c r="AL31" s="253">
        <f t="shared" si="25"/>
      </c>
      <c r="AN31" s="253" t="e">
        <f t="shared" si="26"/>
        <v>#VALUE!</v>
      </c>
      <c r="AP31" s="254" t="e">
        <f t="shared" si="27"/>
        <v>#VALUE!</v>
      </c>
    </row>
    <row r="32" spans="1:42" ht="11.25">
      <c r="A32" s="267" t="s">
        <v>297</v>
      </c>
      <c r="B32" s="264" t="str">
        <f>REPT(H29,1)</f>
        <v> </v>
      </c>
      <c r="C32" s="264" t="s">
        <v>35</v>
      </c>
      <c r="D32" s="264" t="str">
        <f>REPT(H30,1)</f>
        <v> </v>
      </c>
      <c r="E32" s="145" t="s">
        <v>270</v>
      </c>
      <c r="F32" s="264" t="str">
        <f t="shared" si="0"/>
        <v> </v>
      </c>
      <c r="G32" s="263"/>
      <c r="H32" s="264" t="str">
        <f t="shared" si="1"/>
        <v> </v>
      </c>
      <c r="I32" s="253">
        <f t="shared" si="2"/>
        <v>18</v>
      </c>
      <c r="J32" s="253">
        <f t="shared" si="3"/>
        <v>8</v>
      </c>
      <c r="K32" s="253" t="e">
        <f t="shared" si="4"/>
        <v>#VALUE!</v>
      </c>
      <c r="L32" s="253" t="e">
        <f t="shared" si="5"/>
        <v>#VALUE!</v>
      </c>
      <c r="M32" s="253" t="e">
        <f t="shared" si="6"/>
        <v>#VALUE!</v>
      </c>
      <c r="N32" s="253" t="e">
        <f t="shared" si="7"/>
        <v>#VALUE!</v>
      </c>
      <c r="O32" s="253">
        <f t="shared" si="8"/>
        <v>5</v>
      </c>
      <c r="P32" s="253">
        <f t="shared" si="9"/>
        <v>7</v>
      </c>
      <c r="Q32" s="253">
        <f t="shared" si="9"/>
        <v>9</v>
      </c>
      <c r="R32" s="253">
        <f t="shared" si="9"/>
        <v>13</v>
      </c>
      <c r="S32" s="253">
        <f t="shared" si="10"/>
        <v>1</v>
      </c>
      <c r="T32" s="253" t="str">
        <f t="shared" si="11"/>
        <v>Bane ? </v>
      </c>
      <c r="U32" s="253" t="str">
        <f t="shared" si="12"/>
        <v> K</v>
      </c>
      <c r="V32" s="253" t="e">
        <f t="shared" si="28"/>
        <v>#VALUE!</v>
      </c>
      <c r="W32" s="254"/>
      <c r="X32" s="253" t="e">
        <f t="shared" si="14"/>
        <v>#VALUE!</v>
      </c>
      <c r="Y32" s="253" t="e">
        <f t="shared" si="15"/>
        <v>#VALUE!</v>
      </c>
      <c r="Z32" s="253" t="e">
        <f t="shared" si="16"/>
        <v>#VALUE!</v>
      </c>
      <c r="AA32" s="254"/>
      <c r="AB32" s="253" t="e">
        <f t="shared" si="17"/>
        <v>#VALUE!</v>
      </c>
      <c r="AC32" s="253" t="e">
        <f t="shared" si="18"/>
        <v>#VALUE!</v>
      </c>
      <c r="AD32" s="253" t="e">
        <f t="shared" si="19"/>
        <v>#VALUE!</v>
      </c>
      <c r="AF32" s="253" t="e">
        <f t="shared" si="20"/>
        <v>#VALUE!</v>
      </c>
      <c r="AG32" s="253" t="e">
        <f t="shared" si="21"/>
        <v>#VALUE!</v>
      </c>
      <c r="AH32" s="253" t="e">
        <f t="shared" si="22"/>
        <v>#VALUE!</v>
      </c>
      <c r="AJ32" s="253">
        <f t="shared" si="23"/>
      </c>
      <c r="AK32" s="253">
        <f t="shared" si="24"/>
      </c>
      <c r="AL32" s="253">
        <f t="shared" si="25"/>
      </c>
      <c r="AN32" s="253" t="e">
        <f t="shared" si="26"/>
        <v>#VALUE!</v>
      </c>
      <c r="AP32" s="254" t="e">
        <f t="shared" si="27"/>
        <v>#VALUE!</v>
      </c>
    </row>
    <row r="33" spans="1:42" ht="11.25">
      <c r="A33" s="267" t="s">
        <v>298</v>
      </c>
      <c r="B33" s="264" t="str">
        <f>REPT(H25,1)</f>
        <v> </v>
      </c>
      <c r="C33" s="264" t="s">
        <v>35</v>
      </c>
      <c r="D33" s="264" t="str">
        <f>REPT(H26,1)</f>
        <v> </v>
      </c>
      <c r="E33" s="145" t="s">
        <v>270</v>
      </c>
      <c r="F33" s="264" t="str">
        <f t="shared" si="0"/>
        <v> </v>
      </c>
      <c r="G33" s="263"/>
      <c r="H33" s="264" t="str">
        <f t="shared" si="1"/>
        <v> </v>
      </c>
      <c r="I33" s="253">
        <f t="shared" si="2"/>
        <v>18</v>
      </c>
      <c r="J33" s="253">
        <f t="shared" si="3"/>
        <v>8</v>
      </c>
      <c r="K33" s="253" t="e">
        <f t="shared" si="4"/>
        <v>#VALUE!</v>
      </c>
      <c r="L33" s="253" t="e">
        <f t="shared" si="5"/>
        <v>#VALUE!</v>
      </c>
      <c r="M33" s="253" t="e">
        <f t="shared" si="6"/>
        <v>#VALUE!</v>
      </c>
      <c r="N33" s="253" t="e">
        <f t="shared" si="7"/>
        <v>#VALUE!</v>
      </c>
      <c r="O33" s="253">
        <f t="shared" si="8"/>
        <v>5</v>
      </c>
      <c r="P33" s="253">
        <f t="shared" si="9"/>
        <v>7</v>
      </c>
      <c r="Q33" s="253">
        <f t="shared" si="9"/>
        <v>9</v>
      </c>
      <c r="R33" s="253">
        <f t="shared" si="9"/>
        <v>13</v>
      </c>
      <c r="S33" s="253">
        <f t="shared" si="10"/>
        <v>1</v>
      </c>
      <c r="T33" s="253" t="str">
        <f t="shared" si="11"/>
        <v>Bane ? </v>
      </c>
      <c r="U33" s="253" t="str">
        <f t="shared" si="12"/>
        <v> K</v>
      </c>
      <c r="V33" s="253" t="e">
        <f t="shared" si="28"/>
        <v>#VALUE!</v>
      </c>
      <c r="W33" s="254"/>
      <c r="X33" s="253" t="e">
        <f t="shared" si="14"/>
        <v>#VALUE!</v>
      </c>
      <c r="Y33" s="253" t="e">
        <f t="shared" si="15"/>
        <v>#VALUE!</v>
      </c>
      <c r="Z33" s="253" t="e">
        <f t="shared" si="16"/>
        <v>#VALUE!</v>
      </c>
      <c r="AA33" s="254"/>
      <c r="AB33" s="253" t="e">
        <f t="shared" si="17"/>
        <v>#VALUE!</v>
      </c>
      <c r="AC33" s="253" t="e">
        <f t="shared" si="18"/>
        <v>#VALUE!</v>
      </c>
      <c r="AD33" s="253" t="e">
        <f t="shared" si="19"/>
        <v>#VALUE!</v>
      </c>
      <c r="AF33" s="253" t="e">
        <f t="shared" si="20"/>
        <v>#VALUE!</v>
      </c>
      <c r="AG33" s="253" t="e">
        <f t="shared" si="21"/>
        <v>#VALUE!</v>
      </c>
      <c r="AH33" s="253" t="e">
        <f t="shared" si="22"/>
        <v>#VALUE!</v>
      </c>
      <c r="AJ33" s="253">
        <f t="shared" si="23"/>
      </c>
      <c r="AK33" s="253">
        <f t="shared" si="24"/>
      </c>
      <c r="AL33" s="253">
        <f t="shared" si="25"/>
      </c>
      <c r="AN33" s="253" t="e">
        <f t="shared" si="26"/>
        <v>#VALUE!</v>
      </c>
      <c r="AP33" s="254" t="e">
        <f t="shared" si="27"/>
        <v>#VALUE!</v>
      </c>
    </row>
    <row r="34" spans="1:42" ht="11.25">
      <c r="A34" s="267" t="s">
        <v>299</v>
      </c>
      <c r="B34" s="264" t="str">
        <f>REPT(H27,1)</f>
        <v> </v>
      </c>
      <c r="C34" s="264" t="s">
        <v>35</v>
      </c>
      <c r="D34" s="264" t="str">
        <f>REPT(H28,1)</f>
        <v> </v>
      </c>
      <c r="E34" s="145" t="s">
        <v>270</v>
      </c>
      <c r="F34" s="264" t="str">
        <f t="shared" si="0"/>
        <v> </v>
      </c>
      <c r="G34" s="263"/>
      <c r="H34" s="264" t="str">
        <f t="shared" si="1"/>
        <v> </v>
      </c>
      <c r="I34" s="253">
        <f t="shared" si="2"/>
        <v>18</v>
      </c>
      <c r="J34" s="253">
        <f t="shared" si="3"/>
        <v>8</v>
      </c>
      <c r="K34" s="253" t="e">
        <f t="shared" si="4"/>
        <v>#VALUE!</v>
      </c>
      <c r="L34" s="253" t="e">
        <f t="shared" si="5"/>
        <v>#VALUE!</v>
      </c>
      <c r="M34" s="253" t="e">
        <f t="shared" si="6"/>
        <v>#VALUE!</v>
      </c>
      <c r="N34" s="253" t="e">
        <f t="shared" si="7"/>
        <v>#VALUE!</v>
      </c>
      <c r="O34" s="253">
        <f t="shared" si="8"/>
        <v>5</v>
      </c>
      <c r="P34" s="253">
        <f t="shared" si="9"/>
        <v>7</v>
      </c>
      <c r="Q34" s="253">
        <f t="shared" si="9"/>
        <v>9</v>
      </c>
      <c r="R34" s="253">
        <f t="shared" si="9"/>
        <v>13</v>
      </c>
      <c r="S34" s="253">
        <f t="shared" si="10"/>
        <v>1</v>
      </c>
      <c r="T34" s="253" t="str">
        <f t="shared" si="11"/>
        <v>Bane ? </v>
      </c>
      <c r="U34" s="253" t="str">
        <f t="shared" si="12"/>
        <v> K</v>
      </c>
      <c r="V34" s="253" t="e">
        <f t="shared" si="28"/>
        <v>#VALUE!</v>
      </c>
      <c r="W34" s="254"/>
      <c r="X34" s="253" t="e">
        <f t="shared" si="14"/>
        <v>#VALUE!</v>
      </c>
      <c r="Y34" s="253" t="e">
        <f t="shared" si="15"/>
        <v>#VALUE!</v>
      </c>
      <c r="Z34" s="253" t="e">
        <f t="shared" si="16"/>
        <v>#VALUE!</v>
      </c>
      <c r="AA34" s="254"/>
      <c r="AB34" s="253" t="e">
        <f t="shared" si="17"/>
        <v>#VALUE!</v>
      </c>
      <c r="AC34" s="253" t="e">
        <f t="shared" si="18"/>
        <v>#VALUE!</v>
      </c>
      <c r="AD34" s="253" t="e">
        <f t="shared" si="19"/>
        <v>#VALUE!</v>
      </c>
      <c r="AF34" s="253" t="e">
        <f t="shared" si="20"/>
        <v>#VALUE!</v>
      </c>
      <c r="AG34" s="253" t="e">
        <f t="shared" si="21"/>
        <v>#VALUE!</v>
      </c>
      <c r="AH34" s="253" t="e">
        <f t="shared" si="22"/>
        <v>#VALUE!</v>
      </c>
      <c r="AJ34" s="253">
        <f t="shared" si="23"/>
      </c>
      <c r="AK34" s="253">
        <f t="shared" si="24"/>
      </c>
      <c r="AL34" s="253">
        <f t="shared" si="25"/>
      </c>
      <c r="AN34" s="253" t="e">
        <f t="shared" si="26"/>
        <v>#VALUE!</v>
      </c>
      <c r="AP34" s="254" t="e">
        <f t="shared" si="27"/>
        <v>#VALUE!</v>
      </c>
    </row>
    <row r="35" spans="1:42" ht="11.25">
      <c r="A35" s="267" t="s">
        <v>300</v>
      </c>
      <c r="B35" s="264" t="str">
        <f>REPT(F33,1)</f>
        <v> </v>
      </c>
      <c r="C35" s="264" t="s">
        <v>35</v>
      </c>
      <c r="D35" s="264" t="str">
        <f>REPT(F34,1)</f>
        <v> </v>
      </c>
      <c r="E35" s="145" t="s">
        <v>270</v>
      </c>
      <c r="F35" s="264" t="str">
        <f t="shared" si="0"/>
        <v> </v>
      </c>
      <c r="G35" s="263"/>
      <c r="H35" s="264" t="str">
        <f t="shared" si="1"/>
        <v> </v>
      </c>
      <c r="I35" s="253">
        <f t="shared" si="2"/>
        <v>18</v>
      </c>
      <c r="J35" s="253">
        <f t="shared" si="3"/>
        <v>8</v>
      </c>
      <c r="K35" s="253" t="e">
        <f t="shared" si="4"/>
        <v>#VALUE!</v>
      </c>
      <c r="L35" s="253" t="e">
        <f t="shared" si="5"/>
        <v>#VALUE!</v>
      </c>
      <c r="M35" s="253" t="e">
        <f t="shared" si="6"/>
        <v>#VALUE!</v>
      </c>
      <c r="N35" s="253" t="e">
        <f t="shared" si="7"/>
        <v>#VALUE!</v>
      </c>
      <c r="O35" s="253">
        <f t="shared" si="8"/>
        <v>5</v>
      </c>
      <c r="P35" s="253">
        <f t="shared" si="9"/>
        <v>7</v>
      </c>
      <c r="Q35" s="253">
        <f t="shared" si="9"/>
        <v>9</v>
      </c>
      <c r="R35" s="253">
        <f t="shared" si="9"/>
        <v>13</v>
      </c>
      <c r="S35" s="253">
        <f t="shared" si="10"/>
        <v>1</v>
      </c>
      <c r="T35" s="253" t="str">
        <f t="shared" si="11"/>
        <v>Bane ? </v>
      </c>
      <c r="U35" s="253" t="str">
        <f t="shared" si="12"/>
        <v> K</v>
      </c>
      <c r="V35" s="253" t="e">
        <f t="shared" si="28"/>
        <v>#VALUE!</v>
      </c>
      <c r="W35" s="254"/>
      <c r="X35" s="253" t="e">
        <f t="shared" si="14"/>
        <v>#VALUE!</v>
      </c>
      <c r="Y35" s="253" t="e">
        <f t="shared" si="15"/>
        <v>#VALUE!</v>
      </c>
      <c r="Z35" s="253" t="e">
        <f t="shared" si="16"/>
        <v>#VALUE!</v>
      </c>
      <c r="AA35" s="254"/>
      <c r="AB35" s="253" t="e">
        <f t="shared" si="17"/>
        <v>#VALUE!</v>
      </c>
      <c r="AC35" s="253" t="e">
        <f t="shared" si="18"/>
        <v>#VALUE!</v>
      </c>
      <c r="AD35" s="253" t="e">
        <f t="shared" si="19"/>
        <v>#VALUE!</v>
      </c>
      <c r="AF35" s="253" t="e">
        <f t="shared" si="20"/>
        <v>#VALUE!</v>
      </c>
      <c r="AG35" s="253" t="e">
        <f t="shared" si="21"/>
        <v>#VALUE!</v>
      </c>
      <c r="AH35" s="253" t="e">
        <f t="shared" si="22"/>
        <v>#VALUE!</v>
      </c>
      <c r="AJ35" s="253">
        <f t="shared" si="23"/>
      </c>
      <c r="AK35" s="253">
        <f t="shared" si="24"/>
      </c>
      <c r="AL35" s="253">
        <f t="shared" si="25"/>
      </c>
      <c r="AN35" s="253" t="e">
        <f t="shared" si="26"/>
        <v>#VALUE!</v>
      </c>
      <c r="AP35" s="254" t="e">
        <f t="shared" si="27"/>
        <v>#VALUE!</v>
      </c>
    </row>
    <row r="36" spans="1:42" ht="11.25">
      <c r="A36" s="267" t="s">
        <v>301</v>
      </c>
      <c r="B36" s="264" t="str">
        <f>REPT(H33,1)</f>
        <v> </v>
      </c>
      <c r="C36" s="264" t="s">
        <v>35</v>
      </c>
      <c r="D36" s="264" t="str">
        <f>REPT(H34,1)</f>
        <v> </v>
      </c>
      <c r="E36" s="145" t="s">
        <v>270</v>
      </c>
      <c r="F36" s="264" t="str">
        <f t="shared" si="0"/>
        <v> </v>
      </c>
      <c r="G36" s="263"/>
      <c r="H36" s="264" t="str">
        <f t="shared" si="1"/>
        <v> </v>
      </c>
      <c r="I36" s="253">
        <f t="shared" si="2"/>
        <v>18</v>
      </c>
      <c r="J36" s="253">
        <f t="shared" si="3"/>
        <v>8</v>
      </c>
      <c r="K36" s="253" t="e">
        <f t="shared" si="4"/>
        <v>#VALUE!</v>
      </c>
      <c r="L36" s="253" t="e">
        <f t="shared" si="5"/>
        <v>#VALUE!</v>
      </c>
      <c r="M36" s="253" t="e">
        <f t="shared" si="6"/>
        <v>#VALUE!</v>
      </c>
      <c r="N36" s="253" t="e">
        <f t="shared" si="7"/>
        <v>#VALUE!</v>
      </c>
      <c r="O36" s="253">
        <f t="shared" si="8"/>
        <v>5</v>
      </c>
      <c r="P36" s="253">
        <f t="shared" si="9"/>
        <v>7</v>
      </c>
      <c r="Q36" s="253">
        <f t="shared" si="9"/>
        <v>9</v>
      </c>
      <c r="R36" s="253">
        <f t="shared" si="9"/>
        <v>13</v>
      </c>
      <c r="S36" s="253">
        <f t="shared" si="10"/>
        <v>1</v>
      </c>
      <c r="T36" s="253" t="str">
        <f t="shared" si="11"/>
        <v>Bane ? </v>
      </c>
      <c r="U36" s="253" t="str">
        <f t="shared" si="12"/>
        <v> K</v>
      </c>
      <c r="V36" s="253" t="e">
        <f t="shared" si="28"/>
        <v>#VALUE!</v>
      </c>
      <c r="W36" s="254"/>
      <c r="X36" s="253" t="e">
        <f t="shared" si="14"/>
        <v>#VALUE!</v>
      </c>
      <c r="Y36" s="253" t="e">
        <f t="shared" si="15"/>
        <v>#VALUE!</v>
      </c>
      <c r="Z36" s="253" t="e">
        <f t="shared" si="16"/>
        <v>#VALUE!</v>
      </c>
      <c r="AA36" s="254"/>
      <c r="AB36" s="253" t="e">
        <f t="shared" si="17"/>
        <v>#VALUE!</v>
      </c>
      <c r="AC36" s="253" t="e">
        <f t="shared" si="18"/>
        <v>#VALUE!</v>
      </c>
      <c r="AD36" s="253" t="e">
        <f t="shared" si="19"/>
        <v>#VALUE!</v>
      </c>
      <c r="AF36" s="253" t="e">
        <f t="shared" si="20"/>
        <v>#VALUE!</v>
      </c>
      <c r="AG36" s="253" t="e">
        <f t="shared" si="21"/>
        <v>#VALUE!</v>
      </c>
      <c r="AH36" s="253" t="e">
        <f t="shared" si="22"/>
        <v>#VALUE!</v>
      </c>
      <c r="AJ36" s="253">
        <f t="shared" si="23"/>
      </c>
      <c r="AK36" s="253">
        <f t="shared" si="24"/>
      </c>
      <c r="AL36" s="253">
        <f t="shared" si="25"/>
      </c>
      <c r="AN36" s="253" t="e">
        <f t="shared" si="26"/>
        <v>#VALUE!</v>
      </c>
      <c r="AP36" s="254" t="e">
        <f t="shared" si="27"/>
        <v>#VALUE!</v>
      </c>
    </row>
    <row r="37" spans="1:42" ht="11.25">
      <c r="A37" s="256"/>
      <c r="B37" s="263"/>
      <c r="C37" s="263"/>
      <c r="D37" s="263"/>
      <c r="E37" s="264"/>
      <c r="F37" s="263"/>
      <c r="G37" s="263"/>
      <c r="H37" s="263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3"/>
      <c r="U37" s="253"/>
      <c r="V37" s="253"/>
      <c r="W37" s="254"/>
      <c r="X37" s="253"/>
      <c r="Y37" s="253"/>
      <c r="Z37" s="253"/>
      <c r="AA37" s="254"/>
      <c r="AB37" s="253"/>
      <c r="AC37" s="252"/>
      <c r="AD37" s="252"/>
      <c r="AN37" s="253"/>
      <c r="AP37" s="254"/>
    </row>
    <row r="45" spans="1:2" ht="9">
      <c r="A45" s="250">
        <v>1</v>
      </c>
      <c r="B45" s="250" t="str">
        <f>F19</f>
        <v> </v>
      </c>
    </row>
    <row r="46" spans="1:2" ht="9">
      <c r="A46" s="250">
        <v>2</v>
      </c>
      <c r="B46" s="250" t="str">
        <f>H19</f>
        <v> </v>
      </c>
    </row>
    <row r="47" spans="1:2" ht="9">
      <c r="A47" s="250">
        <v>3</v>
      </c>
      <c r="B47" s="250" t="str">
        <f>F20</f>
        <v> </v>
      </c>
    </row>
    <row r="48" spans="1:2" ht="9">
      <c r="A48" s="250">
        <v>4</v>
      </c>
      <c r="B48" s="250" t="str">
        <f>H20</f>
        <v> </v>
      </c>
    </row>
    <row r="49" spans="1:2" ht="9">
      <c r="A49" s="250">
        <v>5</v>
      </c>
      <c r="B49" s="250" t="str">
        <f>'HD-Res'!F23</f>
        <v> </v>
      </c>
    </row>
    <row r="50" spans="1:2" ht="9">
      <c r="A50" s="250">
        <v>6</v>
      </c>
      <c r="B50" s="250" t="str">
        <f>H23</f>
        <v> </v>
      </c>
    </row>
    <row r="51" spans="1:2" ht="9">
      <c r="A51" s="250">
        <v>7</v>
      </c>
      <c r="B51" s="250" t="str">
        <f>F24</f>
        <v> </v>
      </c>
    </row>
    <row r="52" spans="1:2" ht="9">
      <c r="A52" s="250">
        <v>8</v>
      </c>
      <c r="B52" s="250" t="str">
        <f>H24</f>
        <v> </v>
      </c>
    </row>
    <row r="53" spans="1:2" ht="9">
      <c r="A53" s="250">
        <v>9</v>
      </c>
      <c r="B53" s="250" t="str">
        <f>F31</f>
        <v> </v>
      </c>
    </row>
    <row r="54" spans="1:2" ht="9">
      <c r="A54" s="250">
        <v>10</v>
      </c>
      <c r="B54" s="250" t="str">
        <f>H31</f>
        <v> </v>
      </c>
    </row>
    <row r="55" spans="1:2" ht="9">
      <c r="A55" s="250">
        <v>11</v>
      </c>
      <c r="B55" s="250" t="str">
        <f>'HD-Res'!F32</f>
        <v> </v>
      </c>
    </row>
    <row r="56" spans="1:2" ht="9">
      <c r="A56" s="250">
        <v>12</v>
      </c>
      <c r="B56" s="250" t="str">
        <f>H32</f>
        <v> </v>
      </c>
    </row>
    <row r="57" spans="1:2" ht="9">
      <c r="A57" s="250">
        <v>13</v>
      </c>
      <c r="B57" s="250" t="str">
        <f>F35</f>
        <v> </v>
      </c>
    </row>
    <row r="58" spans="1:2" ht="9">
      <c r="A58" s="250">
        <v>14</v>
      </c>
      <c r="B58" s="250" t="str">
        <f>H35</f>
        <v> </v>
      </c>
    </row>
    <row r="59" spans="1:2" ht="9">
      <c r="A59" s="250">
        <v>15</v>
      </c>
      <c r="B59" s="250" t="str">
        <f>F36</f>
        <v> </v>
      </c>
    </row>
    <row r="60" spans="1:2" ht="9">
      <c r="A60" s="250">
        <v>16</v>
      </c>
      <c r="B60" s="250" t="str">
        <f>H36</f>
        <v> 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8"/>
  <sheetViews>
    <sheetView showGridLines="0" workbookViewId="0" topLeftCell="A4">
      <selection activeCell="Q17" sqref="Q17"/>
    </sheetView>
  </sheetViews>
  <sheetFormatPr defaultColWidth="5.21484375" defaultRowHeight="15"/>
  <cols>
    <col min="1" max="1" width="3.99609375" style="100" customWidth="1"/>
    <col min="2" max="2" width="14.10546875" style="99" customWidth="1"/>
    <col min="3" max="4" width="0.55078125" style="99" customWidth="1"/>
    <col min="5" max="5" width="3.88671875" style="99" customWidth="1"/>
    <col min="6" max="6" width="14.10546875" style="99" customWidth="1"/>
    <col min="7" max="8" width="0.55078125" style="99" customWidth="1"/>
    <col min="9" max="9" width="3.99609375" style="99" customWidth="1"/>
    <col min="10" max="10" width="14.10546875" style="99" customWidth="1"/>
    <col min="11" max="12" width="0.55078125" style="99" customWidth="1"/>
    <col min="13" max="13" width="3.99609375" style="99" customWidth="1"/>
    <col min="14" max="14" width="14.10546875" style="99" customWidth="1"/>
    <col min="15" max="15" width="1.4375" style="100" customWidth="1"/>
    <col min="16" max="16" width="2.77734375" style="100" customWidth="1"/>
    <col min="17" max="17" width="16.5546875" style="100" customWidth="1"/>
    <col min="18" max="18" width="3.5546875" style="100" customWidth="1"/>
    <col min="19" max="19" width="5.21484375" style="100" customWidth="1"/>
    <col min="20" max="20" width="3.6640625" style="100" customWidth="1"/>
    <col min="21" max="21" width="12.3359375" style="100" customWidth="1"/>
    <col min="22" max="23" width="3.10546875" style="100" customWidth="1"/>
    <col min="24" max="24" width="3.6640625" style="100" customWidth="1"/>
    <col min="25" max="25" width="11.21484375" style="100" customWidth="1"/>
    <col min="26" max="26" width="1.99609375" style="100" customWidth="1"/>
    <col min="27" max="27" width="3.6640625" style="100" customWidth="1"/>
    <col min="28" max="28" width="12.3359375" style="100" customWidth="1"/>
    <col min="29" max="30" width="3.10546875" style="100" customWidth="1"/>
    <col min="31" max="31" width="3.6640625" style="100" customWidth="1"/>
    <col min="32" max="32" width="12.3359375" style="100" customWidth="1"/>
    <col min="33" max="35" width="5.21484375" style="100" customWidth="1"/>
    <col min="36" max="36" width="3.6640625" style="100" customWidth="1"/>
    <col min="37" max="37" width="12.3359375" style="100" customWidth="1"/>
    <col min="38" max="39" width="3.10546875" style="100" customWidth="1"/>
    <col min="40" max="40" width="3.6640625" style="100" customWidth="1"/>
    <col min="41" max="41" width="12.3359375" style="100" customWidth="1"/>
    <col min="42" max="43" width="3.10546875" style="100" customWidth="1"/>
    <col min="44" max="44" width="3.6640625" style="100" customWidth="1"/>
    <col min="45" max="45" width="12.3359375" style="100" customWidth="1"/>
    <col min="46" max="16384" width="5.21484375" style="100" customWidth="1"/>
  </cols>
  <sheetData>
    <row r="1" spans="1:27" s="150" customFormat="1" ht="35.25">
      <c r="A1" s="329" t="str">
        <f>Parametre!$B$2</f>
        <v>Aalborg Squash Klub</v>
      </c>
      <c r="B1" s="149"/>
      <c r="C1" s="327"/>
      <c r="D1" s="327"/>
      <c r="E1" s="149"/>
      <c r="F1" s="149"/>
      <c r="G1" s="149"/>
      <c r="H1" s="149"/>
      <c r="I1" s="149"/>
      <c r="J1" s="149"/>
      <c r="K1" s="149"/>
      <c r="L1" s="149"/>
      <c r="M1" s="149"/>
      <c r="N1" s="149"/>
      <c r="Z1" s="151"/>
      <c r="AA1" s="151"/>
    </row>
    <row r="2" spans="1:27" s="150" customFormat="1" ht="35.25">
      <c r="A2" s="329" t="str">
        <f>Parametre!$B$1</f>
        <v>Forza Challenger</v>
      </c>
      <c r="B2" s="149"/>
      <c r="C2" s="327"/>
      <c r="D2" s="327"/>
      <c r="E2" s="149"/>
      <c r="F2" s="149"/>
      <c r="G2" s="149"/>
      <c r="H2" s="149"/>
      <c r="I2" s="149"/>
      <c r="J2" s="149"/>
      <c r="K2" s="149"/>
      <c r="L2" s="149"/>
      <c r="M2" s="149"/>
      <c r="N2" s="149"/>
      <c r="Z2" s="151"/>
      <c r="AA2" s="151"/>
    </row>
    <row r="3" spans="1:14" s="97" customFormat="1" ht="39.75">
      <c r="A3" s="331" t="str">
        <f>'DM-Res'!A1</f>
        <v>Dame Mester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9" ht="19.5" customHeight="1">
      <c r="A4" s="98"/>
      <c r="O4" s="98"/>
      <c r="P4" s="98"/>
      <c r="Q4" s="98"/>
      <c r="R4" s="98"/>
      <c r="S4" s="98"/>
    </row>
    <row r="5" spans="1:19" ht="9">
      <c r="A5" s="98"/>
      <c r="B5" s="99" t="s">
        <v>0</v>
      </c>
      <c r="O5" s="98"/>
      <c r="P5" s="98"/>
      <c r="Q5" s="98"/>
      <c r="R5" s="98"/>
      <c r="S5" s="98"/>
    </row>
    <row r="6" spans="1:19" ht="13.5">
      <c r="A6" s="98"/>
      <c r="E6" s="101"/>
      <c r="F6" s="102" t="s">
        <v>1</v>
      </c>
      <c r="G6" s="103"/>
      <c r="H6" s="103"/>
      <c r="I6" s="104"/>
      <c r="J6" s="102" t="s">
        <v>2</v>
      </c>
      <c r="K6" s="103"/>
      <c r="L6" s="103"/>
      <c r="M6" s="103"/>
      <c r="N6" s="102" t="s">
        <v>3</v>
      </c>
      <c r="O6" s="98"/>
      <c r="P6" s="328">
        <v>1</v>
      </c>
      <c r="Q6" s="351" t="s">
        <v>4</v>
      </c>
      <c r="R6" s="106"/>
      <c r="S6" s="106"/>
    </row>
    <row r="7" spans="1:19" ht="10.5" customHeight="1">
      <c r="A7" s="99"/>
      <c r="B7" s="107" t="str">
        <f>IF('DM-Res'!$S$5=0,TOM,'DM-Res'!$E$5)</f>
        <v>9/0 9/0 9/0</v>
      </c>
      <c r="O7" s="98"/>
      <c r="P7" s="328">
        <v>16</v>
      </c>
      <c r="Q7" s="351" t="s">
        <v>447</v>
      </c>
      <c r="R7" s="106"/>
      <c r="S7" s="106"/>
    </row>
    <row r="8" spans="1:19" ht="10.5" customHeight="1">
      <c r="A8" s="108" t="s">
        <v>6</v>
      </c>
      <c r="B8" s="164" t="str">
        <f>Q6</f>
        <v>1. seedet</v>
      </c>
      <c r="O8" s="98"/>
      <c r="P8" s="328">
        <v>9</v>
      </c>
      <c r="Q8" s="351" t="s">
        <v>5</v>
      </c>
      <c r="R8" s="106"/>
      <c r="S8" s="106"/>
    </row>
    <row r="9" spans="1:19" ht="10.5" customHeight="1" thickBot="1">
      <c r="A9" s="110" t="str">
        <f>'DM-Res'!$A$5</f>
        <v>DM-01</v>
      </c>
      <c r="B9" s="166" t="str">
        <f>Q7</f>
        <v>Bye</v>
      </c>
      <c r="C9" s="112"/>
      <c r="F9" s="107" t="str">
        <f>IF('DM-Res'!$S$13=0,TOM,'DM-Res'!$E$13)</f>
        <v> </v>
      </c>
      <c r="O9" s="98"/>
      <c r="P9" s="328">
        <v>8</v>
      </c>
      <c r="Q9" s="351" t="s">
        <v>7</v>
      </c>
      <c r="R9" s="106"/>
      <c r="S9" s="106"/>
    </row>
    <row r="10" spans="1:19" ht="10.5" customHeight="1">
      <c r="A10" s="99"/>
      <c r="C10" s="113"/>
      <c r="D10" s="114"/>
      <c r="E10" s="108" t="s">
        <v>6</v>
      </c>
      <c r="F10" s="109" t="str">
        <f>'DM-Res'!$B$13</f>
        <v>1. seedet</v>
      </c>
      <c r="G10" s="115"/>
      <c r="O10" s="98"/>
      <c r="P10" s="328">
        <v>5</v>
      </c>
      <c r="Q10" s="351" t="s">
        <v>7</v>
      </c>
      <c r="R10" s="106"/>
      <c r="S10" s="106"/>
    </row>
    <row r="11" spans="1:19" ht="10.5" customHeight="1" thickBot="1">
      <c r="A11" s="99"/>
      <c r="B11" s="107" t="str">
        <f>IF('DM-Res'!$S$6=0,TOM,'DM-Res'!$E$6)</f>
        <v> </v>
      </c>
      <c r="C11" s="113"/>
      <c r="E11" s="110" t="str">
        <f>'DM-Res'!$A$13</f>
        <v>DM-09</v>
      </c>
      <c r="F11" s="111" t="str">
        <f>'DM-Res'!$D$13</f>
        <v> </v>
      </c>
      <c r="G11" s="112"/>
      <c r="O11" s="98"/>
      <c r="P11" s="328">
        <v>12</v>
      </c>
      <c r="Q11" s="351" t="s">
        <v>447</v>
      </c>
      <c r="R11" s="106"/>
      <c r="S11" s="106"/>
    </row>
    <row r="12" spans="1:19" ht="10.5" customHeight="1">
      <c r="A12" s="108" t="s">
        <v>6</v>
      </c>
      <c r="B12" s="109" t="str">
        <f>Q8</f>
        <v>9.-16. seedet</v>
      </c>
      <c r="C12" s="116"/>
      <c r="G12" s="113"/>
      <c r="H12" s="117"/>
      <c r="O12" s="98"/>
      <c r="P12" s="328">
        <v>13</v>
      </c>
      <c r="Q12" s="351" t="s">
        <v>447</v>
      </c>
      <c r="R12" s="106"/>
      <c r="S12" s="106"/>
    </row>
    <row r="13" spans="1:19" ht="10.5" customHeight="1" thickBot="1">
      <c r="A13" s="110" t="str">
        <f>'DM-Res'!$A$6</f>
        <v>DM-02</v>
      </c>
      <c r="B13" s="111" t="str">
        <f>Q9</f>
        <v>5.-8. seedet</v>
      </c>
      <c r="G13" s="113"/>
      <c r="H13" s="117"/>
      <c r="J13" s="107" t="str">
        <f>IF('DM-Res'!$S$17=0,TOM,'DM-Res'!$E$17)</f>
        <v> </v>
      </c>
      <c r="O13" s="98"/>
      <c r="P13" s="328">
        <v>4</v>
      </c>
      <c r="Q13" s="351" t="s">
        <v>8</v>
      </c>
      <c r="R13" s="106"/>
      <c r="S13" s="106"/>
    </row>
    <row r="14" spans="1:19" ht="10.5" customHeight="1">
      <c r="A14" s="99"/>
      <c r="B14" s="99" t="s">
        <v>0</v>
      </c>
      <c r="G14" s="113"/>
      <c r="H14" s="118"/>
      <c r="I14" s="108" t="s">
        <v>6</v>
      </c>
      <c r="J14" s="109" t="str">
        <f>'DM-Res'!$B$17</f>
        <v> </v>
      </c>
      <c r="K14" s="114"/>
      <c r="O14" s="98"/>
      <c r="P14" s="328">
        <v>3</v>
      </c>
      <c r="Q14" s="351" t="s">
        <v>8</v>
      </c>
      <c r="R14" s="106"/>
      <c r="S14" s="106"/>
    </row>
    <row r="15" spans="1:19" ht="10.5" customHeight="1" thickBot="1">
      <c r="A15" s="99"/>
      <c r="B15" s="107" t="str">
        <f>IF('DM-Res'!$S$7=0,TOM,'DM-Res'!$E$7)</f>
        <v>9/0 9/0 9/0</v>
      </c>
      <c r="G15" s="113"/>
      <c r="H15" s="117"/>
      <c r="I15" s="110" t="str">
        <f>'DM-Res'!$A$17</f>
        <v>DM-13</v>
      </c>
      <c r="J15" s="111" t="str">
        <f>'DM-Res'!$D$17</f>
        <v> </v>
      </c>
      <c r="K15" s="112"/>
      <c r="O15" s="98"/>
      <c r="P15" s="328">
        <v>14</v>
      </c>
      <c r="Q15" s="351" t="s">
        <v>447</v>
      </c>
      <c r="R15" s="106"/>
      <c r="S15" s="106"/>
    </row>
    <row r="16" spans="1:19" ht="10.5" customHeight="1">
      <c r="A16" s="108" t="s">
        <v>6</v>
      </c>
      <c r="B16" s="109" t="str">
        <f>Q10</f>
        <v>5.-8. seedet</v>
      </c>
      <c r="G16" s="113"/>
      <c r="H16" s="117"/>
      <c r="K16" s="113"/>
      <c r="L16" s="117"/>
      <c r="O16" s="98"/>
      <c r="P16" s="328">
        <v>11</v>
      </c>
      <c r="Q16" s="351" t="s">
        <v>5</v>
      </c>
      <c r="R16" s="106"/>
      <c r="S16" s="106"/>
    </row>
    <row r="17" spans="1:19" ht="10.5" customHeight="1" thickBot="1">
      <c r="A17" s="110" t="str">
        <f>'DM-Res'!$A$7</f>
        <v>DM-03</v>
      </c>
      <c r="B17" s="111" t="str">
        <f>Q11</f>
        <v>Bye</v>
      </c>
      <c r="C17" s="112"/>
      <c r="F17" s="107" t="str">
        <f>IF('DM-Res'!$S$14=0,TOM,'DM-Res'!$E$14)</f>
        <v> </v>
      </c>
      <c r="G17" s="113"/>
      <c r="H17" s="117"/>
      <c r="K17" s="113"/>
      <c r="L17" s="117"/>
      <c r="O17" s="98"/>
      <c r="P17" s="328">
        <v>6</v>
      </c>
      <c r="Q17" s="351" t="s">
        <v>7</v>
      </c>
      <c r="R17" s="106"/>
      <c r="S17" s="106"/>
    </row>
    <row r="18" spans="1:19" ht="10.5" customHeight="1">
      <c r="A18" s="99"/>
      <c r="C18" s="113"/>
      <c r="D18" s="114"/>
      <c r="E18" s="108" t="s">
        <v>6</v>
      </c>
      <c r="F18" s="109" t="str">
        <f>'DM-Res'!$B$14</f>
        <v>5.-8. seedet</v>
      </c>
      <c r="G18" s="116"/>
      <c r="L18" s="117"/>
      <c r="O18" s="98"/>
      <c r="P18" s="328">
        <v>7</v>
      </c>
      <c r="Q18" s="351" t="s">
        <v>7</v>
      </c>
      <c r="R18" s="106"/>
      <c r="S18" s="106"/>
    </row>
    <row r="19" spans="1:19" ht="10.5" customHeight="1" thickBot="1">
      <c r="A19" s="99"/>
      <c r="B19" s="107" t="str">
        <f>IF('DM-Res'!$S$8=0,TOM,'DM-Res'!$E$8)</f>
        <v>0/9 0/9 0/9</v>
      </c>
      <c r="C19" s="113"/>
      <c r="E19" s="110" t="str">
        <f>'DM-Res'!$A$14</f>
        <v>DM-10</v>
      </c>
      <c r="F19" s="111" t="str">
        <f>'DM-Res'!$D$14</f>
        <v>3.-4. seedet</v>
      </c>
      <c r="L19" s="117"/>
      <c r="O19" s="98"/>
      <c r="P19" s="328">
        <v>10</v>
      </c>
      <c r="Q19" s="351" t="s">
        <v>5</v>
      </c>
      <c r="R19" s="106"/>
      <c r="S19" s="106"/>
    </row>
    <row r="20" spans="1:19" ht="10.5" customHeight="1">
      <c r="A20" s="108" t="s">
        <v>6</v>
      </c>
      <c r="B20" s="109" t="str">
        <f>Q12</f>
        <v>Bye</v>
      </c>
      <c r="C20" s="116"/>
      <c r="L20" s="117"/>
      <c r="O20" s="98"/>
      <c r="P20" s="328">
        <v>15</v>
      </c>
      <c r="Q20" s="351" t="s">
        <v>447</v>
      </c>
      <c r="R20" s="106"/>
      <c r="S20" s="106"/>
    </row>
    <row r="21" spans="1:19" ht="10.5" customHeight="1" thickBot="1">
      <c r="A21" s="110" t="str">
        <f>'DM-Res'!$A$8</f>
        <v>DM-04</v>
      </c>
      <c r="B21" s="111" t="str">
        <f>Q13</f>
        <v>3.-4. seedet</v>
      </c>
      <c r="L21" s="117"/>
      <c r="N21" s="107" t="str">
        <f>IF('DM-Res'!$S$19=0,TOM,'DM-Res'!$E$19)</f>
        <v> </v>
      </c>
      <c r="O21" s="98"/>
      <c r="P21" s="328">
        <v>2</v>
      </c>
      <c r="Q21" s="351" t="s">
        <v>9</v>
      </c>
      <c r="R21" s="106"/>
      <c r="S21" s="106"/>
    </row>
    <row r="22" spans="1:19" ht="10.5" customHeight="1">
      <c r="A22" s="99"/>
      <c r="K22" s="113"/>
      <c r="L22" s="118"/>
      <c r="M22" s="108" t="s">
        <v>6</v>
      </c>
      <c r="N22" s="109" t="str">
        <f>'DM-Res'!$B$19</f>
        <v> </v>
      </c>
      <c r="O22" s="98"/>
      <c r="P22" s="98"/>
      <c r="Q22" s="100" t="s">
        <v>0</v>
      </c>
      <c r="R22" s="98"/>
      <c r="S22" s="98"/>
    </row>
    <row r="23" spans="1:19" ht="10.5" customHeight="1" thickBot="1">
      <c r="A23" s="99"/>
      <c r="B23" s="107" t="str">
        <f>IF('DM-Res'!$S$9=0,TOM,'DM-Res'!$E$9)</f>
        <v>9/0 9/0 9/0</v>
      </c>
      <c r="K23" s="113"/>
      <c r="L23" s="117"/>
      <c r="M23" s="110" t="str">
        <f>'DM-Res'!$A$19</f>
        <v>DM-15</v>
      </c>
      <c r="N23" s="111" t="str">
        <f>'DM-Res'!$D$19</f>
        <v> </v>
      </c>
      <c r="O23" s="98"/>
      <c r="P23" s="98"/>
      <c r="Q23" s="119"/>
      <c r="R23" s="98"/>
      <c r="S23" s="98"/>
    </row>
    <row r="24" spans="1:19" ht="10.5" customHeight="1">
      <c r="A24" s="108" t="s">
        <v>6</v>
      </c>
      <c r="B24" s="109" t="str">
        <f>Q14</f>
        <v>3.-4. seedet</v>
      </c>
      <c r="L24" s="117"/>
      <c r="O24" s="98"/>
      <c r="P24" s="98"/>
      <c r="Q24" s="119"/>
      <c r="R24" s="98"/>
      <c r="S24" s="98"/>
    </row>
    <row r="25" spans="1:19" ht="10.5" customHeight="1" thickBot="1">
      <c r="A25" s="110" t="str">
        <f>'DM-Res'!$A$9</f>
        <v>DM-05</v>
      </c>
      <c r="B25" s="111" t="str">
        <f>Q15</f>
        <v>Bye</v>
      </c>
      <c r="C25" s="112"/>
      <c r="F25" s="107" t="str">
        <f>IF('DM-Res'!$S$15=0,TOM,'DM-Res'!$E$15)</f>
        <v> </v>
      </c>
      <c r="L25" s="117"/>
      <c r="O25" s="98"/>
      <c r="P25" s="98"/>
      <c r="Q25" s="119"/>
      <c r="R25" s="98"/>
      <c r="S25" s="98"/>
    </row>
    <row r="26" spans="1:19" ht="10.5" customHeight="1">
      <c r="A26" s="99"/>
      <c r="C26" s="113"/>
      <c r="D26" s="114"/>
      <c r="E26" s="108" t="s">
        <v>6</v>
      </c>
      <c r="F26" s="109" t="str">
        <f>'DM-Res'!$B$15</f>
        <v>3.-4. seedet</v>
      </c>
      <c r="G26" s="115"/>
      <c r="L26" s="117"/>
      <c r="O26" s="98"/>
      <c r="P26" s="98"/>
      <c r="Q26" s="119"/>
      <c r="R26" s="98"/>
      <c r="S26" s="98"/>
    </row>
    <row r="27" spans="1:19" ht="10.5" customHeight="1" thickBot="1">
      <c r="A27" s="99"/>
      <c r="B27" s="107" t="str">
        <f>IF('DM-Res'!$S$10=0,TOM,'DM-Res'!$E$10)</f>
        <v> </v>
      </c>
      <c r="C27" s="113"/>
      <c r="E27" s="110" t="str">
        <f>'DM-Res'!$A$15</f>
        <v>DM-11</v>
      </c>
      <c r="F27" s="111" t="str">
        <f>'DM-Res'!$D$15</f>
        <v> </v>
      </c>
      <c r="G27" s="112"/>
      <c r="L27" s="117"/>
      <c r="O27" s="98"/>
      <c r="P27" s="98"/>
      <c r="Q27" s="119"/>
      <c r="R27" s="98"/>
      <c r="S27" s="98"/>
    </row>
    <row r="28" spans="1:19" ht="10.5" customHeight="1">
      <c r="A28" s="108" t="s">
        <v>6</v>
      </c>
      <c r="B28" s="109" t="str">
        <f>Q16</f>
        <v>9.-16. seedet</v>
      </c>
      <c r="C28" s="116"/>
      <c r="G28" s="113"/>
      <c r="H28" s="117"/>
      <c r="L28" s="117"/>
      <c r="O28" s="98"/>
      <c r="P28" s="98"/>
      <c r="Q28" s="119"/>
      <c r="R28" s="98"/>
      <c r="S28" s="98"/>
    </row>
    <row r="29" spans="1:19" ht="10.5" customHeight="1" thickBot="1">
      <c r="A29" s="110" t="str">
        <f>'DM-Res'!$A$10</f>
        <v>DM-06</v>
      </c>
      <c r="B29" s="111" t="str">
        <f>Q17</f>
        <v>5.-8. seedet</v>
      </c>
      <c r="G29" s="113"/>
      <c r="H29" s="117"/>
      <c r="J29" s="107" t="str">
        <f>IF('DM-Res'!$S$18=0,TOM,'DM-Res'!$E$18)</f>
        <v> </v>
      </c>
      <c r="L29" s="117"/>
      <c r="O29" s="98"/>
      <c r="P29" s="98"/>
      <c r="Q29" s="119"/>
      <c r="R29" s="98"/>
      <c r="S29" s="98"/>
    </row>
    <row r="30" spans="1:19" ht="10.5" customHeight="1">
      <c r="A30" s="99"/>
      <c r="G30" s="113"/>
      <c r="H30" s="118"/>
      <c r="I30" s="108" t="s">
        <v>6</v>
      </c>
      <c r="J30" s="109" t="str">
        <f>'DM-Res'!$B$18</f>
        <v> </v>
      </c>
      <c r="K30" s="116"/>
      <c r="O30" s="98"/>
      <c r="P30" s="98"/>
      <c r="Q30" s="119"/>
      <c r="R30" s="98"/>
      <c r="S30" s="98"/>
    </row>
    <row r="31" spans="1:19" ht="10.5" customHeight="1" thickBot="1">
      <c r="A31" s="99"/>
      <c r="B31" s="107" t="str">
        <f>IF('DM-Res'!$S$11=0,TOM,'DM-Res'!$E$11)</f>
        <v> </v>
      </c>
      <c r="G31" s="113"/>
      <c r="H31" s="117"/>
      <c r="I31" s="110" t="str">
        <f>'DM-Res'!$A$18</f>
        <v>DM-14</v>
      </c>
      <c r="J31" s="111" t="str">
        <f>'DM-Res'!$D$18</f>
        <v> </v>
      </c>
      <c r="O31" s="98"/>
      <c r="P31" s="98"/>
      <c r="Q31" s="119"/>
      <c r="R31" s="98"/>
      <c r="S31" s="98"/>
    </row>
    <row r="32" spans="1:19" ht="10.5" customHeight="1">
      <c r="A32" s="108" t="s">
        <v>6</v>
      </c>
      <c r="B32" s="109" t="str">
        <f>Q18</f>
        <v>5.-8. seedet</v>
      </c>
      <c r="G32" s="113"/>
      <c r="H32" s="117"/>
      <c r="O32" s="98"/>
      <c r="P32" s="98"/>
      <c r="Q32" s="119"/>
      <c r="R32" s="98"/>
      <c r="S32" s="98"/>
    </row>
    <row r="33" spans="1:19" ht="10.5" customHeight="1" thickBot="1">
      <c r="A33" s="110" t="str">
        <f>'DM-Res'!$A$11</f>
        <v>DM-07</v>
      </c>
      <c r="B33" s="111" t="str">
        <f>Q19</f>
        <v>9.-16. seedet</v>
      </c>
      <c r="C33" s="112"/>
      <c r="F33" s="107" t="str">
        <f>IF('DM-Res'!$S$16=0,TOM,'DM-Res'!$E$16)</f>
        <v> </v>
      </c>
      <c r="G33" s="113"/>
      <c r="H33" s="117"/>
      <c r="O33" s="98"/>
      <c r="P33" s="98"/>
      <c r="Q33" s="119"/>
      <c r="R33" s="98"/>
      <c r="S33" s="98"/>
    </row>
    <row r="34" spans="1:19" ht="10.5" customHeight="1">
      <c r="A34" s="99"/>
      <c r="C34" s="113"/>
      <c r="D34" s="114"/>
      <c r="E34" s="108" t="s">
        <v>6</v>
      </c>
      <c r="F34" s="109" t="str">
        <f>'DM-Res'!$B$16</f>
        <v> </v>
      </c>
      <c r="G34" s="116"/>
      <c r="O34" s="98"/>
      <c r="P34" s="98"/>
      <c r="Q34" s="119"/>
      <c r="R34" s="98"/>
      <c r="S34" s="98"/>
    </row>
    <row r="35" spans="1:19" ht="10.5" customHeight="1" thickBot="1">
      <c r="A35" s="99"/>
      <c r="B35" s="107" t="str">
        <f>IF('DM-Res'!$S$12=0,TOM,'DM-Res'!$E$12)</f>
        <v>0/9 0/9 0/9</v>
      </c>
      <c r="C35" s="113"/>
      <c r="E35" s="110" t="str">
        <f>'DM-Res'!$A$16</f>
        <v>DM-12</v>
      </c>
      <c r="F35" s="111" t="str">
        <f>'DM-Res'!$D$16</f>
        <v>2. seedet</v>
      </c>
      <c r="O35" s="98"/>
      <c r="P35" s="98"/>
      <c r="Q35" s="119"/>
      <c r="R35" s="98"/>
      <c r="S35" s="98"/>
    </row>
    <row r="36" spans="1:19" ht="10.5" customHeight="1">
      <c r="A36" s="108" t="s">
        <v>6</v>
      </c>
      <c r="B36" s="109" t="str">
        <f>Q20</f>
        <v>Bye</v>
      </c>
      <c r="C36" s="116"/>
      <c r="O36" s="98"/>
      <c r="P36" s="98"/>
      <c r="Q36" s="119"/>
      <c r="R36" s="98"/>
      <c r="S36" s="98"/>
    </row>
    <row r="37" spans="1:19" ht="10.5" customHeight="1" thickBot="1">
      <c r="A37" s="110" t="str">
        <f>'DM-Res'!$A$12</f>
        <v>DM-08</v>
      </c>
      <c r="B37" s="111" t="str">
        <f>Q21</f>
        <v>2. seedet</v>
      </c>
      <c r="O37" s="98"/>
      <c r="P37" s="98"/>
      <c r="Q37" s="119"/>
      <c r="R37" s="98"/>
      <c r="S37" s="98"/>
    </row>
    <row r="38" spans="1:19" ht="10.5" customHeight="1">
      <c r="A38" s="99"/>
      <c r="O38" s="98"/>
      <c r="P38" s="98"/>
      <c r="Q38" s="119"/>
      <c r="R38" s="98"/>
      <c r="S38" s="98"/>
    </row>
    <row r="39" spans="1:19" ht="10.5" customHeight="1">
      <c r="A39" s="99"/>
      <c r="O39" s="98"/>
      <c r="P39" s="98"/>
      <c r="Q39" s="98"/>
      <c r="R39" s="98"/>
      <c r="S39" s="98"/>
    </row>
    <row r="40" spans="1:19" ht="10.5" customHeight="1">
      <c r="A40" s="99"/>
      <c r="B40" s="107" t="str">
        <f>IF('DM-Res'!$S$20=0,TOM,'DM-Res'!$E$20)</f>
        <v> </v>
      </c>
      <c r="O40" s="98"/>
      <c r="P40" s="98"/>
      <c r="Q40" s="98"/>
      <c r="R40" s="98"/>
      <c r="S40" s="98"/>
    </row>
    <row r="41" spans="1:19" ht="10.5" customHeight="1">
      <c r="A41" s="108" t="s">
        <v>6</v>
      </c>
      <c r="B41" s="109" t="str">
        <f>'DM-Res'!$B$20</f>
        <v> </v>
      </c>
      <c r="O41" s="98"/>
      <c r="P41" s="98"/>
      <c r="Q41" s="98"/>
      <c r="R41" s="98"/>
      <c r="S41" s="98"/>
    </row>
    <row r="42" spans="1:19" ht="10.5" customHeight="1" thickBot="1">
      <c r="A42" s="110" t="str">
        <f>'DM-Res'!$A$20</f>
        <v>DM-16</v>
      </c>
      <c r="B42" s="111" t="str">
        <f>'DM-Res'!$D$20</f>
        <v> </v>
      </c>
      <c r="C42" s="120" t="s">
        <v>10</v>
      </c>
      <c r="O42" s="98"/>
      <c r="P42" s="98"/>
      <c r="Q42" s="98"/>
      <c r="R42" s="98"/>
      <c r="S42" s="98"/>
    </row>
    <row r="43" spans="1:19" ht="10.5" customHeight="1">
      <c r="A43" s="99"/>
      <c r="O43" s="98"/>
      <c r="P43" s="98"/>
      <c r="Q43" s="98"/>
      <c r="R43" s="98"/>
      <c r="S43" s="98"/>
    </row>
    <row r="44" spans="1:19" ht="10.5" customHeight="1">
      <c r="A44" s="98"/>
      <c r="O44" s="98"/>
      <c r="P44" s="98"/>
      <c r="Q44" s="98"/>
      <c r="R44" s="98"/>
      <c r="S44" s="98"/>
    </row>
    <row r="45" spans="1:19" ht="7.5" customHeight="1">
      <c r="A45" s="98"/>
      <c r="O45" s="98"/>
      <c r="P45" s="98"/>
      <c r="Q45" s="98"/>
      <c r="R45" s="98"/>
      <c r="S45" s="98"/>
    </row>
    <row r="46" spans="1:19" ht="17.25" customHeight="1">
      <c r="A46" s="121" t="s">
        <v>11</v>
      </c>
      <c r="B46" s="115"/>
      <c r="O46" s="98"/>
      <c r="P46" s="98"/>
      <c r="Q46" s="98"/>
      <c r="R46" s="98"/>
      <c r="S46" s="98"/>
    </row>
    <row r="47" spans="1:19" ht="15" customHeight="1">
      <c r="A47" s="99"/>
      <c r="B47" s="107" t="str">
        <f>IF('DM-Res'!$S$21=0,TOM,'DM-Res'!$E$21)</f>
        <v> </v>
      </c>
      <c r="O47" s="98"/>
      <c r="P47" s="98"/>
      <c r="Q47" s="98"/>
      <c r="R47" s="98"/>
      <c r="S47" s="98"/>
    </row>
    <row r="48" spans="1:19" ht="10.5" customHeight="1">
      <c r="A48" s="108" t="s">
        <v>6</v>
      </c>
      <c r="B48" s="109" t="str">
        <f>'DM-Res'!$B$21</f>
        <v> </v>
      </c>
      <c r="O48" s="98"/>
      <c r="P48" s="98"/>
      <c r="Q48" s="98"/>
      <c r="R48" s="98"/>
      <c r="S48" s="98"/>
    </row>
    <row r="49" spans="1:19" ht="10.5" customHeight="1" thickBot="1">
      <c r="A49" s="110" t="str">
        <f>'DM-Res'!$A$21</f>
        <v>DM-17</v>
      </c>
      <c r="B49" s="111" t="str">
        <f>'DM-Res'!$D$21</f>
        <v> </v>
      </c>
      <c r="C49" s="112"/>
      <c r="F49" s="107" t="str">
        <f>IF('DM-Res'!$S$23=0,TOM,'DM-Res'!$E$23)</f>
        <v> </v>
      </c>
      <c r="O49" s="98"/>
      <c r="P49" s="98"/>
      <c r="Q49" s="98"/>
      <c r="R49" s="98"/>
      <c r="S49" s="98"/>
    </row>
    <row r="50" spans="1:19" ht="10.5" customHeight="1">
      <c r="A50" s="99"/>
      <c r="C50" s="113"/>
      <c r="D50" s="114"/>
      <c r="E50" s="108" t="s">
        <v>6</v>
      </c>
      <c r="F50" s="109" t="str">
        <f>'DM-Res'!$B$23</f>
        <v> </v>
      </c>
      <c r="M50" s="100"/>
      <c r="N50" s="100"/>
      <c r="Q50" s="98"/>
      <c r="R50" s="98"/>
      <c r="S50" s="98"/>
    </row>
    <row r="51" spans="1:19" ht="10.5" customHeight="1" thickBot="1">
      <c r="A51" s="99"/>
      <c r="B51" s="107" t="str">
        <f>IF('DM-Res'!$S$22=0,TOM,'DM-Res'!$E$22)</f>
        <v> </v>
      </c>
      <c r="C51" s="113"/>
      <c r="E51" s="110" t="str">
        <f>'DM-Res'!$A$23</f>
        <v>DM-19</v>
      </c>
      <c r="F51" s="111" t="str">
        <f>'DM-Res'!$D$23</f>
        <v> </v>
      </c>
      <c r="G51" s="120" t="s">
        <v>12</v>
      </c>
      <c r="M51" s="100"/>
      <c r="N51" s="100"/>
      <c r="Q51" s="98"/>
      <c r="R51" s="98"/>
      <c r="S51" s="98"/>
    </row>
    <row r="52" spans="1:19" ht="10.5" customHeight="1">
      <c r="A52" s="108" t="s">
        <v>6</v>
      </c>
      <c r="B52" s="109" t="str">
        <f>'DM-Res'!$B$22</f>
        <v> </v>
      </c>
      <c r="C52" s="116"/>
      <c r="M52" s="100"/>
      <c r="N52" s="100"/>
      <c r="Q52" s="98"/>
      <c r="R52" s="98"/>
      <c r="S52" s="98"/>
    </row>
    <row r="53" spans="1:19" ht="10.5" customHeight="1" thickBot="1">
      <c r="A53" s="110" t="str">
        <f>'DM-Res'!$A$22</f>
        <v>DM-18</v>
      </c>
      <c r="B53" s="111" t="str">
        <f>'DM-Res'!$D$22</f>
        <v> </v>
      </c>
      <c r="O53" s="98"/>
      <c r="P53" s="98"/>
      <c r="Q53" s="98"/>
      <c r="R53" s="98"/>
      <c r="S53" s="98"/>
    </row>
    <row r="54" spans="1:19" ht="10.5" customHeight="1">
      <c r="A54" s="99"/>
      <c r="O54" s="98"/>
      <c r="P54" s="98"/>
      <c r="Q54" s="98"/>
      <c r="R54" s="98"/>
      <c r="S54" s="98"/>
    </row>
    <row r="55" spans="1:16" ht="10.5" customHeight="1">
      <c r="A55" s="99"/>
      <c r="B55" s="107" t="str">
        <f>IF('DM-Res'!$S$24=0,TOM,'DM-Res'!$E$24)</f>
        <v> </v>
      </c>
      <c r="I55" s="98"/>
      <c r="J55" s="98"/>
      <c r="K55" s="98"/>
      <c r="L55" s="98"/>
      <c r="M55" s="98"/>
      <c r="N55" s="98"/>
      <c r="O55" s="98"/>
      <c r="P55" s="98"/>
    </row>
    <row r="56" spans="1:16" ht="10.5" customHeight="1">
      <c r="A56" s="108" t="s">
        <v>6</v>
      </c>
      <c r="B56" s="109" t="str">
        <f>'DM-Res'!$B$24</f>
        <v> </v>
      </c>
      <c r="I56" s="98"/>
      <c r="J56" s="98"/>
      <c r="K56" s="98"/>
      <c r="L56" s="98"/>
      <c r="M56" s="98"/>
      <c r="N56" s="98"/>
      <c r="O56" s="98"/>
      <c r="P56" s="98"/>
    </row>
    <row r="57" spans="1:16" ht="10.5" customHeight="1" thickBot="1">
      <c r="A57" s="110" t="str">
        <f>'DM-Res'!$A$24</f>
        <v>DM-20</v>
      </c>
      <c r="B57" s="111" t="str">
        <f>'DM-Res'!$D$24</f>
        <v> </v>
      </c>
      <c r="C57" s="120" t="s">
        <v>13</v>
      </c>
      <c r="I57" s="98"/>
      <c r="J57" s="98"/>
      <c r="K57" s="98"/>
      <c r="L57" s="98"/>
      <c r="M57" s="98"/>
      <c r="N57" s="98"/>
      <c r="O57" s="98"/>
      <c r="P57" s="98"/>
    </row>
    <row r="58" spans="1:16" ht="9">
      <c r="A58" s="98"/>
      <c r="I58" s="98"/>
      <c r="J58" s="98"/>
      <c r="K58" s="98"/>
      <c r="L58" s="98"/>
      <c r="M58" s="98"/>
      <c r="N58" s="98"/>
      <c r="O58" s="98"/>
      <c r="P58" s="98"/>
    </row>
    <row r="59" spans="1:19" ht="9">
      <c r="A59" s="98"/>
      <c r="O59" s="98"/>
      <c r="P59" s="98"/>
      <c r="Q59" s="98"/>
      <c r="R59" s="98"/>
      <c r="S59" s="98"/>
    </row>
    <row r="60" spans="1:19" ht="28.5" customHeight="1">
      <c r="A60" s="98"/>
      <c r="O60" s="98"/>
      <c r="P60" s="98"/>
      <c r="Q60" s="98"/>
      <c r="R60" s="98"/>
      <c r="S60" s="98"/>
    </row>
    <row r="61" spans="1:27" s="150" customFormat="1" ht="35.25">
      <c r="A61" s="326" t="str">
        <f>Parametre!$B$2</f>
        <v>Aalborg Squash Klub</v>
      </c>
      <c r="B61" s="149"/>
      <c r="C61" s="327"/>
      <c r="D61" s="327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Z61" s="151"/>
      <c r="AA61" s="151"/>
    </row>
    <row r="62" spans="1:27" s="150" customFormat="1" ht="35.25">
      <c r="A62" s="326" t="str">
        <f>Parametre!$B$1</f>
        <v>Forza Challenger</v>
      </c>
      <c r="B62" s="149"/>
      <c r="C62" s="327"/>
      <c r="D62" s="327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Z62" s="151"/>
      <c r="AA62" s="151"/>
    </row>
    <row r="63" spans="1:27" s="150" customFormat="1" ht="35.25">
      <c r="A63" s="95" t="str">
        <f>A3</f>
        <v>Dame Mester</v>
      </c>
      <c r="B63" s="149"/>
      <c r="C63" s="327"/>
      <c r="D63" s="327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Z63" s="151"/>
      <c r="AA63" s="151"/>
    </row>
    <row r="64" spans="1:19" ht="9">
      <c r="A64" s="98"/>
      <c r="O64" s="98"/>
      <c r="P64" s="98"/>
      <c r="Q64" s="98"/>
      <c r="R64" s="98"/>
      <c r="S64" s="98"/>
    </row>
    <row r="65" spans="1:19" ht="21.75" customHeight="1">
      <c r="A65" s="98"/>
      <c r="O65" s="98"/>
      <c r="P65" s="98"/>
      <c r="Q65" s="98"/>
      <c r="R65" s="98"/>
      <c r="S65" s="98"/>
    </row>
    <row r="66" spans="1:19" ht="22.5" customHeight="1">
      <c r="A66" s="122" t="s">
        <v>14</v>
      </c>
      <c r="O66" s="98"/>
      <c r="P66" s="98"/>
      <c r="Q66" s="98"/>
      <c r="R66" s="98"/>
      <c r="S66" s="98"/>
    </row>
    <row r="67" spans="1:19" ht="20.25" customHeight="1">
      <c r="A67" s="115"/>
      <c r="B67" s="107" t="str">
        <f>IF('DM-Res'!$S$25=0,TOM,'DM-Res'!$E$25)</f>
        <v>0/9 0/9 0/9</v>
      </c>
      <c r="O67" s="98"/>
      <c r="P67" s="98"/>
      <c r="Q67" s="98"/>
      <c r="R67" s="98"/>
      <c r="S67" s="98"/>
    </row>
    <row r="68" spans="1:19" ht="10.5" customHeight="1">
      <c r="A68" s="108" t="s">
        <v>6</v>
      </c>
      <c r="B68" s="109" t="str">
        <f>'DM-Res'!$B$25</f>
        <v>Bye</v>
      </c>
      <c r="O68" s="98"/>
      <c r="P68" s="98"/>
      <c r="Q68" s="98"/>
      <c r="R68" s="98"/>
      <c r="S68" s="98"/>
    </row>
    <row r="69" spans="1:19" ht="10.5" customHeight="1" thickBot="1">
      <c r="A69" s="110" t="str">
        <f>'DM-Res'!$A$25</f>
        <v>DM-21</v>
      </c>
      <c r="B69" s="111" t="str">
        <f>'DM-Res'!$D$25</f>
        <v> </v>
      </c>
      <c r="C69" s="112"/>
      <c r="F69" s="107" t="str">
        <f>IF('DM-Res'!$S$29=0,TOM,'DM-Res'!$E$29)</f>
        <v>9/0 9/0 9/0</v>
      </c>
      <c r="O69" s="98"/>
      <c r="P69" s="98"/>
      <c r="Q69" s="98"/>
      <c r="R69" s="98"/>
      <c r="S69" s="98"/>
    </row>
    <row r="70" spans="1:19" ht="10.5" customHeight="1">
      <c r="A70" s="99"/>
      <c r="C70" s="113"/>
      <c r="D70" s="114"/>
      <c r="E70" s="108" t="s">
        <v>6</v>
      </c>
      <c r="F70" s="109" t="str">
        <f>'DM-Res'!$B$29</f>
        <v> </v>
      </c>
      <c r="G70" s="115"/>
      <c r="O70" s="98"/>
      <c r="P70" s="98"/>
      <c r="Q70" s="98"/>
      <c r="R70" s="98"/>
      <c r="S70" s="98"/>
    </row>
    <row r="71" spans="1:19" ht="10.5" customHeight="1" thickBot="1">
      <c r="A71" s="99"/>
      <c r="B71" s="107" t="str">
        <f>IF('DM-Res'!$S$26=0,TOM,'DM-Res'!$E$26)</f>
        <v>9/0 9/0 9/0</v>
      </c>
      <c r="C71" s="113"/>
      <c r="E71" s="110" t="str">
        <f>'DM-Res'!$A$29</f>
        <v>DM-25</v>
      </c>
      <c r="F71" s="111" t="str">
        <f>'DM-Res'!$D$29</f>
        <v>Bye</v>
      </c>
      <c r="G71" s="112"/>
      <c r="O71" s="98"/>
      <c r="P71" s="98"/>
      <c r="Q71" s="98"/>
      <c r="R71" s="98"/>
      <c r="S71" s="98"/>
    </row>
    <row r="72" spans="1:19" ht="10.5" customHeight="1">
      <c r="A72" s="108" t="s">
        <v>6</v>
      </c>
      <c r="B72" s="109" t="str">
        <f>'DM-Res'!$B$26</f>
        <v>Bye</v>
      </c>
      <c r="C72" s="116"/>
      <c r="G72" s="113"/>
      <c r="H72" s="117"/>
      <c r="O72" s="98"/>
      <c r="P72" s="98"/>
      <c r="Q72" s="98"/>
      <c r="R72" s="98"/>
      <c r="S72" s="98"/>
    </row>
    <row r="73" spans="1:19" ht="10.5" customHeight="1" thickBot="1">
      <c r="A73" s="110" t="str">
        <f>'DM-Res'!$A$26</f>
        <v>DM-22</v>
      </c>
      <c r="B73" s="111" t="str">
        <f>'DM-Res'!$D$26</f>
        <v>Bye</v>
      </c>
      <c r="G73" s="113"/>
      <c r="H73" s="117"/>
      <c r="J73" s="107" t="str">
        <f>IF('DM-Res'!$S$31=0,TOM,'DM-Res'!$E$31)</f>
        <v> </v>
      </c>
      <c r="O73" s="98"/>
      <c r="P73" s="98"/>
      <c r="Q73" s="98"/>
      <c r="R73" s="98"/>
      <c r="S73" s="98"/>
    </row>
    <row r="74" spans="1:19" ht="10.5" customHeight="1">
      <c r="A74" s="99"/>
      <c r="G74" s="113"/>
      <c r="H74" s="118"/>
      <c r="I74" s="108" t="s">
        <v>6</v>
      </c>
      <c r="J74" s="109" t="str">
        <f>'DM-Res'!$B$31</f>
        <v> </v>
      </c>
      <c r="O74" s="98"/>
      <c r="P74" s="98"/>
      <c r="Q74" s="98"/>
      <c r="R74" s="98"/>
      <c r="S74" s="98"/>
    </row>
    <row r="75" spans="1:19" ht="10.5" customHeight="1" thickBot="1">
      <c r="A75" s="99"/>
      <c r="B75" s="107" t="str">
        <f>IF('DM-Res'!$S$27=0,TOM,'DM-Res'!$E$27)</f>
        <v>0/9 0/9 0/9</v>
      </c>
      <c r="G75" s="113"/>
      <c r="H75" s="117"/>
      <c r="I75" s="110" t="str">
        <f>'DM-Res'!$A$31</f>
        <v>DM-27</v>
      </c>
      <c r="J75" s="111" t="str">
        <f>'DM-Res'!$D$31</f>
        <v> </v>
      </c>
      <c r="K75" s="120" t="s">
        <v>15</v>
      </c>
      <c r="O75" s="98"/>
      <c r="P75" s="98"/>
      <c r="Q75" s="98"/>
      <c r="R75" s="98"/>
      <c r="S75" s="98"/>
    </row>
    <row r="76" spans="1:19" ht="10.5" customHeight="1">
      <c r="A76" s="108" t="s">
        <v>6</v>
      </c>
      <c r="B76" s="109" t="str">
        <f>'DM-Res'!$B$27</f>
        <v>Bye</v>
      </c>
      <c r="G76" s="113"/>
      <c r="H76" s="117"/>
      <c r="O76" s="98"/>
      <c r="P76" s="98"/>
      <c r="Q76" s="98"/>
      <c r="R76" s="98"/>
      <c r="S76" s="98"/>
    </row>
    <row r="77" spans="1:19" ht="10.5" customHeight="1" thickBot="1">
      <c r="A77" s="110" t="str">
        <f>'DM-Res'!$A$27</f>
        <v>DM-23</v>
      </c>
      <c r="B77" s="111" t="str">
        <f>'DM-Res'!$D$27</f>
        <v> </v>
      </c>
      <c r="C77" s="112"/>
      <c r="F77" s="107" t="str">
        <f>IF('DM-Res'!$S$30=0,TOM,'DM-Res'!$E$30)</f>
        <v> </v>
      </c>
      <c r="G77" s="113"/>
      <c r="H77" s="117"/>
      <c r="O77" s="98"/>
      <c r="P77" s="98"/>
      <c r="Q77" s="98"/>
      <c r="R77" s="98"/>
      <c r="S77" s="98"/>
    </row>
    <row r="78" spans="1:19" ht="10.5" customHeight="1">
      <c r="A78" s="99"/>
      <c r="C78" s="113"/>
      <c r="D78" s="114"/>
      <c r="E78" s="108" t="s">
        <v>6</v>
      </c>
      <c r="F78" s="109" t="str">
        <f>'DM-Res'!$B$30</f>
        <v> </v>
      </c>
      <c r="G78" s="116"/>
      <c r="O78" s="98"/>
      <c r="P78" s="98"/>
      <c r="Q78" s="98"/>
      <c r="R78" s="98"/>
      <c r="S78" s="98"/>
    </row>
    <row r="79" spans="1:19" ht="10.5" customHeight="1" thickBot="1">
      <c r="A79" s="99"/>
      <c r="B79" s="107" t="str">
        <f>IF('DM-Res'!$S$28=0,TOM,'DM-Res'!$E$28)</f>
        <v>9/0 9/0 9/0</v>
      </c>
      <c r="C79" s="113"/>
      <c r="E79" s="110" t="str">
        <f>'DM-Res'!$A$30</f>
        <v>DM-26</v>
      </c>
      <c r="F79" s="111" t="str">
        <f>'DM-Res'!$D$30</f>
        <v> </v>
      </c>
      <c r="O79" s="98"/>
      <c r="P79" s="98"/>
      <c r="Q79" s="98"/>
      <c r="R79" s="98"/>
      <c r="S79" s="98"/>
    </row>
    <row r="80" spans="1:19" ht="10.5" customHeight="1">
      <c r="A80" s="108" t="s">
        <v>6</v>
      </c>
      <c r="B80" s="109" t="str">
        <f>'DM-Res'!$B$28</f>
        <v> </v>
      </c>
      <c r="C80" s="116"/>
      <c r="O80" s="98"/>
      <c r="P80" s="98"/>
      <c r="Q80" s="98"/>
      <c r="R80" s="98"/>
      <c r="S80" s="98"/>
    </row>
    <row r="81" spans="1:19" ht="10.5" customHeight="1" thickBot="1">
      <c r="A81" s="110" t="str">
        <f>'DM-Res'!$A$28</f>
        <v>DM-24</v>
      </c>
      <c r="B81" s="111" t="str">
        <f>'DM-Res'!$D$28</f>
        <v>Bye</v>
      </c>
      <c r="O81" s="98"/>
      <c r="P81" s="98"/>
      <c r="Q81" s="98"/>
      <c r="R81" s="98"/>
      <c r="S81" s="98"/>
    </row>
    <row r="82" spans="1:19" ht="10.5" customHeight="1">
      <c r="A82" s="99"/>
      <c r="O82" s="98"/>
      <c r="P82" s="98"/>
      <c r="Q82" s="98"/>
      <c r="R82" s="98"/>
      <c r="S82" s="98"/>
    </row>
    <row r="83" spans="1:19" ht="10.5" customHeight="1">
      <c r="A83" s="99"/>
      <c r="O83" s="98"/>
      <c r="P83" s="98"/>
      <c r="Q83" s="98"/>
      <c r="R83" s="98"/>
      <c r="S83" s="98"/>
    </row>
    <row r="84" spans="1:19" ht="10.5" customHeight="1">
      <c r="A84" s="99"/>
      <c r="B84" s="107" t="str">
        <f>IF('DM-Res'!$S$32=0,TOM,'DM-Res'!$E$32)</f>
        <v>0/9 0/9 0/9</v>
      </c>
      <c r="O84" s="98"/>
      <c r="P84" s="98"/>
      <c r="Q84" s="98"/>
      <c r="R84" s="98"/>
      <c r="S84" s="98"/>
    </row>
    <row r="85" spans="1:19" ht="10.5" customHeight="1">
      <c r="A85" s="108" t="s">
        <v>6</v>
      </c>
      <c r="B85" s="109" t="str">
        <f>'DM-Res'!$B$32</f>
        <v>Bye</v>
      </c>
      <c r="O85" s="98"/>
      <c r="P85" s="98"/>
      <c r="Q85" s="98"/>
      <c r="R85" s="98"/>
      <c r="S85" s="98"/>
    </row>
    <row r="86" spans="1:19" ht="10.5" customHeight="1" thickBot="1">
      <c r="A86" s="110" t="str">
        <f>'DM-Res'!$A$32</f>
        <v>DM-28</v>
      </c>
      <c r="B86" s="111" t="str">
        <f>'DM-Res'!$D$32</f>
        <v> </v>
      </c>
      <c r="C86" s="120" t="s">
        <v>16</v>
      </c>
      <c r="E86" s="115"/>
      <c r="O86" s="98"/>
      <c r="P86" s="98"/>
      <c r="Q86" s="98"/>
      <c r="R86" s="98"/>
      <c r="S86" s="98"/>
    </row>
    <row r="87" spans="1:19" ht="10.5" customHeight="1">
      <c r="A87" s="99"/>
      <c r="O87" s="98"/>
      <c r="P87" s="98"/>
      <c r="Q87" s="98"/>
      <c r="R87" s="98"/>
      <c r="S87" s="98"/>
    </row>
    <row r="88" spans="1:19" ht="10.5" customHeight="1">
      <c r="A88" s="98"/>
      <c r="O88" s="98"/>
      <c r="P88" s="98"/>
      <c r="Q88" s="98"/>
      <c r="R88" s="98"/>
      <c r="S88" s="98"/>
    </row>
    <row r="89" spans="1:19" ht="10.5" customHeight="1">
      <c r="A89" s="98"/>
      <c r="O89" s="98"/>
      <c r="P89" s="98"/>
      <c r="Q89" s="98"/>
      <c r="R89" s="98"/>
      <c r="S89" s="98"/>
    </row>
    <row r="90" spans="1:19" ht="10.5" customHeight="1">
      <c r="A90" s="105"/>
      <c r="O90" s="98"/>
      <c r="P90" s="98"/>
      <c r="Q90" s="98"/>
      <c r="R90" s="98"/>
      <c r="S90" s="98"/>
    </row>
    <row r="91" spans="1:19" ht="15" customHeight="1">
      <c r="A91" s="123" t="s">
        <v>17</v>
      </c>
      <c r="O91" s="98"/>
      <c r="P91" s="98"/>
      <c r="Q91" s="98"/>
      <c r="R91" s="98"/>
      <c r="S91" s="98"/>
    </row>
    <row r="92" spans="1:19" ht="21" customHeight="1">
      <c r="A92" s="99"/>
      <c r="B92" s="107" t="str">
        <f>IF('DM-Res'!$S$33=0,TOM,'DM-Res'!$E$33)</f>
        <v>9/0 9/0 9/0</v>
      </c>
      <c r="O92" s="98"/>
      <c r="P92" s="98"/>
      <c r="Q92" s="98"/>
      <c r="R92" s="98"/>
      <c r="S92" s="98"/>
    </row>
    <row r="93" spans="1:19" ht="10.5" customHeight="1">
      <c r="A93" s="108" t="s">
        <v>6</v>
      </c>
      <c r="B93" s="109" t="str">
        <f>'DM-Res'!$B$33</f>
        <v>Bye</v>
      </c>
      <c r="O93" s="98"/>
      <c r="P93" s="98"/>
      <c r="Q93" s="98"/>
      <c r="R93" s="98"/>
      <c r="S93" s="98"/>
    </row>
    <row r="94" spans="1:19" ht="10.5" customHeight="1" thickBot="1">
      <c r="A94" s="110" t="str">
        <f>'DM-Res'!$A$33</f>
        <v>DM-29</v>
      </c>
      <c r="B94" s="111" t="str">
        <f>'DM-Res'!$D$33</f>
        <v>Bye</v>
      </c>
      <c r="C94" s="112"/>
      <c r="F94" s="107" t="str">
        <f>IF('DM-Res'!$S$35=0,TOM,'DM-Res'!$E$35)</f>
        <v>9/0 9/0 9/0</v>
      </c>
      <c r="O94" s="98"/>
      <c r="P94" s="98"/>
      <c r="Q94" s="98"/>
      <c r="R94" s="98"/>
      <c r="S94" s="98"/>
    </row>
    <row r="95" spans="1:19" ht="10.5" customHeight="1">
      <c r="A95" s="99"/>
      <c r="C95" s="113"/>
      <c r="D95" s="114"/>
      <c r="E95" s="108" t="s">
        <v>6</v>
      </c>
      <c r="F95" s="109" t="str">
        <f>'DM-Res'!$B$35</f>
        <v>Bye</v>
      </c>
      <c r="O95" s="98"/>
      <c r="P95" s="98"/>
      <c r="Q95" s="98"/>
      <c r="R95" s="98"/>
      <c r="S95" s="98"/>
    </row>
    <row r="96" spans="1:19" ht="10.5" customHeight="1" thickBot="1">
      <c r="A96" s="99"/>
      <c r="B96" s="107" t="str">
        <f>IF('DM-Res'!$S$34=0,TOM,'DM-Res'!$E$34)</f>
        <v>9/0 9/0 9/0</v>
      </c>
      <c r="C96" s="113"/>
      <c r="E96" s="110" t="str">
        <f>'DM-Res'!$A$35</f>
        <v>DM-31</v>
      </c>
      <c r="F96" s="111" t="str">
        <f>'DM-Res'!$D$35</f>
        <v>Bye</v>
      </c>
      <c r="G96" s="120" t="s">
        <v>18</v>
      </c>
      <c r="O96" s="98"/>
      <c r="P96" s="98"/>
      <c r="Q96" s="98"/>
      <c r="R96" s="98"/>
      <c r="S96" s="98"/>
    </row>
    <row r="97" spans="1:19" ht="10.5" customHeight="1">
      <c r="A97" s="108" t="s">
        <v>6</v>
      </c>
      <c r="B97" s="109" t="str">
        <f>'DM-Res'!$B$34</f>
        <v>Bye</v>
      </c>
      <c r="C97" s="116"/>
      <c r="O97" s="98"/>
      <c r="P97" s="98"/>
      <c r="Q97" s="98"/>
      <c r="R97" s="98"/>
      <c r="S97" s="98"/>
    </row>
    <row r="98" spans="1:19" ht="10.5" customHeight="1" thickBot="1">
      <c r="A98" s="110" t="str">
        <f>'DM-Res'!$A$34</f>
        <v>DM-30</v>
      </c>
      <c r="B98" s="111" t="str">
        <f>'DM-Res'!$D$34</f>
        <v>Bye</v>
      </c>
      <c r="O98" s="98"/>
      <c r="P98" s="98"/>
      <c r="Q98" s="98"/>
      <c r="R98" s="98"/>
      <c r="S98" s="98"/>
    </row>
    <row r="99" spans="1:19" ht="10.5" customHeight="1">
      <c r="A99" s="99"/>
      <c r="O99" s="98"/>
      <c r="P99" s="98"/>
      <c r="Q99" s="98"/>
      <c r="R99" s="98"/>
      <c r="S99" s="98"/>
    </row>
    <row r="100" spans="1:19" ht="10.5" customHeight="1">
      <c r="A100" s="99"/>
      <c r="O100" s="98"/>
      <c r="P100" s="98"/>
      <c r="Q100" s="98"/>
      <c r="R100" s="98"/>
      <c r="S100" s="98"/>
    </row>
    <row r="101" spans="1:19" ht="10.5" customHeight="1">
      <c r="A101" s="99"/>
      <c r="B101" s="107" t="str">
        <f>IF('DM-Res'!$S$36=0,TOM,'DM-Res'!$E$36)</f>
        <v>9/0 9/0 9/0</v>
      </c>
      <c r="O101" s="98"/>
      <c r="P101" s="98"/>
      <c r="Q101" s="98"/>
      <c r="R101" s="98"/>
      <c r="S101" s="98"/>
    </row>
    <row r="102" spans="1:19" ht="10.5" customHeight="1">
      <c r="A102" s="108" t="s">
        <v>6</v>
      </c>
      <c r="B102" s="109" t="str">
        <f>'DM-Res'!$B$36</f>
        <v>Bye</v>
      </c>
      <c r="O102" s="98"/>
      <c r="P102" s="98"/>
      <c r="Q102" s="98"/>
      <c r="R102" s="98"/>
      <c r="S102" s="98"/>
    </row>
    <row r="103" spans="1:19" ht="10.5" customHeight="1" thickBot="1">
      <c r="A103" s="110" t="str">
        <f>'DM-Res'!$A$36</f>
        <v>DM-32</v>
      </c>
      <c r="B103" s="111" t="str">
        <f>'DM-Res'!$D$36</f>
        <v>Bye</v>
      </c>
      <c r="C103" s="120" t="s">
        <v>19</v>
      </c>
      <c r="O103" s="98"/>
      <c r="P103" s="98"/>
      <c r="Q103" s="98"/>
      <c r="R103" s="98"/>
      <c r="S103" s="98"/>
    </row>
    <row r="104" spans="1:19" ht="10.5" customHeight="1">
      <c r="A104" s="98"/>
      <c r="O104" s="98"/>
      <c r="P104" s="98"/>
      <c r="Q104" s="98"/>
      <c r="R104" s="98"/>
      <c r="S104" s="98"/>
    </row>
    <row r="105" spans="1:19" ht="9">
      <c r="A105" s="98"/>
      <c r="O105" s="98"/>
      <c r="P105" s="98"/>
      <c r="Q105" s="98"/>
      <c r="R105" s="98"/>
      <c r="S105" s="98"/>
    </row>
    <row r="106" spans="1:19" ht="9">
      <c r="A106" s="98"/>
      <c r="O106" s="98"/>
      <c r="P106" s="98"/>
      <c r="Q106" s="98"/>
      <c r="R106" s="98"/>
      <c r="S106" s="98"/>
    </row>
    <row r="107" spans="1:19" ht="9">
      <c r="A107" s="98"/>
      <c r="O107" s="98"/>
      <c r="P107" s="98"/>
      <c r="Q107" s="98"/>
      <c r="R107" s="98"/>
      <c r="S107" s="98"/>
    </row>
    <row r="108" spans="1:19" ht="9">
      <c r="A108" s="98"/>
      <c r="O108" s="98"/>
      <c r="P108" s="98"/>
      <c r="Q108" s="98"/>
      <c r="R108" s="98"/>
      <c r="S108" s="98"/>
    </row>
    <row r="109" spans="5:19" ht="15.75">
      <c r="E109" s="124"/>
      <c r="F109" s="124"/>
      <c r="O109" s="98"/>
      <c r="P109" s="98"/>
      <c r="Q109" s="98"/>
      <c r="R109" s="98"/>
      <c r="S109" s="98"/>
    </row>
    <row r="110" spans="5:19" ht="15.75">
      <c r="E110" s="124"/>
      <c r="F110" s="124"/>
      <c r="O110" s="98"/>
      <c r="P110" s="98"/>
      <c r="Q110" s="98"/>
      <c r="R110" s="98"/>
      <c r="S110" s="98"/>
    </row>
    <row r="111" spans="5:19" ht="15.75">
      <c r="E111" s="124"/>
      <c r="F111" s="124"/>
      <c r="O111" s="98"/>
      <c r="P111" s="98"/>
      <c r="Q111" s="98"/>
      <c r="R111" s="98"/>
      <c r="S111" s="98"/>
    </row>
    <row r="112" spans="5:19" ht="15.75">
      <c r="E112" s="124"/>
      <c r="F112" s="124"/>
      <c r="O112" s="98"/>
      <c r="P112" s="98"/>
      <c r="Q112" s="98"/>
      <c r="R112" s="98"/>
      <c r="S112" s="98"/>
    </row>
    <row r="113" spans="5:19" ht="15.75">
      <c r="E113" s="124"/>
      <c r="F113" s="124"/>
      <c r="O113" s="98"/>
      <c r="P113" s="98"/>
      <c r="Q113" s="98"/>
      <c r="R113" s="98"/>
      <c r="S113" s="98"/>
    </row>
    <row r="114" spans="5:19" ht="15.75">
      <c r="E114" s="124"/>
      <c r="F114" s="124"/>
      <c r="O114" s="98"/>
      <c r="P114" s="98"/>
      <c r="Q114" s="98"/>
      <c r="R114" s="98"/>
      <c r="S114" s="98"/>
    </row>
    <row r="115" spans="5:19" ht="15.75">
      <c r="E115" s="124"/>
      <c r="F115" s="124"/>
      <c r="O115" s="98"/>
      <c r="P115" s="98"/>
      <c r="Q115" s="98"/>
      <c r="R115" s="98"/>
      <c r="S115" s="98"/>
    </row>
    <row r="116" spans="5:19" ht="15.75">
      <c r="E116" s="124"/>
      <c r="F116" s="124"/>
      <c r="O116" s="98"/>
      <c r="P116" s="98"/>
      <c r="Q116" s="98"/>
      <c r="R116" s="98"/>
      <c r="S116" s="98"/>
    </row>
    <row r="117" spans="5:19" ht="15.75">
      <c r="E117" s="124"/>
      <c r="F117" s="124"/>
      <c r="O117" s="98"/>
      <c r="P117" s="98"/>
      <c r="Q117" s="98"/>
      <c r="R117" s="98"/>
      <c r="S117" s="98"/>
    </row>
    <row r="118" spans="5:19" ht="15.75">
      <c r="E118" s="124"/>
      <c r="F118" s="124"/>
      <c r="O118" s="98"/>
      <c r="P118" s="98"/>
      <c r="Q118" s="98"/>
      <c r="R118" s="98"/>
      <c r="S118" s="98"/>
    </row>
    <row r="119" spans="5:19" ht="15.75">
      <c r="E119" s="124"/>
      <c r="F119" s="124"/>
      <c r="O119" s="98"/>
      <c r="P119" s="98"/>
      <c r="Q119" s="98"/>
      <c r="R119" s="98"/>
      <c r="S119" s="98"/>
    </row>
    <row r="120" spans="5:19" ht="15.75">
      <c r="E120" s="124"/>
      <c r="F120" s="124"/>
      <c r="O120" s="98"/>
      <c r="P120" s="98"/>
      <c r="Q120" s="98"/>
      <c r="R120" s="98"/>
      <c r="S120" s="98"/>
    </row>
    <row r="121" spans="5:19" ht="15.75">
      <c r="E121" s="124"/>
      <c r="F121" s="124"/>
      <c r="O121" s="98"/>
      <c r="P121" s="98"/>
      <c r="Q121" s="98"/>
      <c r="R121" s="98"/>
      <c r="S121" s="98"/>
    </row>
    <row r="122" spans="5:19" ht="15.75">
      <c r="E122" s="124"/>
      <c r="F122" s="124"/>
      <c r="O122" s="98"/>
      <c r="P122" s="98"/>
      <c r="Q122" s="98"/>
      <c r="R122" s="98"/>
      <c r="S122" s="98"/>
    </row>
    <row r="123" spans="5:19" ht="15.75">
      <c r="E123" s="124"/>
      <c r="F123" s="124"/>
      <c r="O123" s="98"/>
      <c r="P123" s="98"/>
      <c r="Q123" s="98"/>
      <c r="R123" s="98"/>
      <c r="S123" s="98"/>
    </row>
    <row r="124" spans="5:19" ht="15.75">
      <c r="E124" s="124"/>
      <c r="F124" s="124"/>
      <c r="O124" s="98"/>
      <c r="P124" s="98"/>
      <c r="Q124" s="98"/>
      <c r="R124" s="98"/>
      <c r="S124" s="98"/>
    </row>
    <row r="125" spans="1:19" ht="9">
      <c r="A125" s="98"/>
      <c r="O125" s="98"/>
      <c r="P125" s="98"/>
      <c r="Q125" s="98"/>
      <c r="R125" s="98"/>
      <c r="S125" s="98"/>
    </row>
    <row r="126" spans="1:19" ht="9">
      <c r="A126" s="98"/>
      <c r="O126" s="98"/>
      <c r="P126" s="98"/>
      <c r="Q126" s="98"/>
      <c r="R126" s="98"/>
      <c r="S126" s="98"/>
    </row>
    <row r="127" spans="1:19" ht="9">
      <c r="A127" s="98"/>
      <c r="O127" s="98"/>
      <c r="P127" s="98"/>
      <c r="Q127" s="98"/>
      <c r="R127" s="98"/>
      <c r="S127" s="98"/>
    </row>
    <row r="128" spans="1:19" ht="9">
      <c r="A128" s="98"/>
      <c r="O128" s="98"/>
      <c r="P128" s="98"/>
      <c r="Q128" s="98"/>
      <c r="R128" s="98"/>
      <c r="S128" s="98"/>
    </row>
    <row r="129" spans="1:19" ht="9">
      <c r="A129" s="98"/>
      <c r="O129" s="98"/>
      <c r="P129" s="98"/>
      <c r="Q129" s="98"/>
      <c r="R129" s="98"/>
      <c r="S129" s="98"/>
    </row>
    <row r="130" spans="1:19" ht="20.25">
      <c r="A130" s="98"/>
      <c r="B130" s="125"/>
      <c r="O130" s="98"/>
      <c r="P130" s="98"/>
      <c r="R130" s="98"/>
      <c r="S130" s="98"/>
    </row>
    <row r="131" ht="20.25">
      <c r="B131" s="125"/>
    </row>
    <row r="132" ht="20.25">
      <c r="B132" s="125"/>
    </row>
    <row r="133" ht="20.25">
      <c r="B133" s="125"/>
    </row>
    <row r="134" ht="20.25">
      <c r="B134" s="125"/>
    </row>
    <row r="135" ht="20.25">
      <c r="B135" s="125"/>
    </row>
    <row r="136" spans="2:14" s="127" customFormat="1" ht="20.25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7" spans="2:14" s="127" customFormat="1" ht="20.25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2:14" s="127" customFormat="1" ht="20.25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</row>
    <row r="139" spans="2:14" s="127" customFormat="1" ht="18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  <row r="140" spans="2:14" s="127" customFormat="1" ht="18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2:14" s="127" customFormat="1" ht="18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</row>
    <row r="142" spans="2:14" s="127" customFormat="1" ht="18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</row>
    <row r="143" spans="2:14" s="127" customFormat="1" ht="18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</row>
    <row r="144" spans="2:14" s="127" customFormat="1" ht="18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</row>
    <row r="145" spans="2:14" s="127" customFormat="1" ht="18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</row>
    <row r="146" spans="2:14" s="127" customFormat="1" ht="18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</row>
    <row r="147" spans="2:14" s="127" customFormat="1" ht="18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</row>
    <row r="148" spans="2:14" s="127" customFormat="1" ht="18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</sheetData>
  <printOptions horizontalCentered="1" verticalCentered="1"/>
  <pageMargins left="0.2362204724409449" right="0.2362204724409449" top="0.3937007874015748" bottom="0.8267716535433072" header="0.5118110236220472" footer="0.8661417322834646"/>
  <pageSetup fitToHeight="2" fitToWidth="2" horizontalDpi="600" verticalDpi="600" orientation="portrait" paperSize="9" r:id="rId1"/>
  <rowBreaks count="2" manualBreakCount="2">
    <brk id="59" max="65535" man="1"/>
    <brk id="104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86"/>
  <sheetViews>
    <sheetView showGridLines="0" zoomScale="102" zoomScaleNormal="102" workbookViewId="0" topLeftCell="A1">
      <selection activeCell="E21" sqref="E21"/>
    </sheetView>
  </sheetViews>
  <sheetFormatPr defaultColWidth="8.88671875" defaultRowHeight="15"/>
  <cols>
    <col min="1" max="1" width="4.6640625" style="129" customWidth="1"/>
    <col min="2" max="2" width="21.3359375" style="129" customWidth="1"/>
    <col min="3" max="3" width="1.66796875" style="129" customWidth="1"/>
    <col min="4" max="4" width="21.3359375" style="129" customWidth="1"/>
    <col min="5" max="5" width="14.4453125" style="130" customWidth="1"/>
    <col min="6" max="6" width="20.99609375" style="129" customWidth="1"/>
    <col min="7" max="7" width="1.5625" style="129" customWidth="1"/>
    <col min="8" max="8" width="21.3359375" style="129" customWidth="1"/>
    <col min="9" max="9" width="3.3359375" style="130" customWidth="1"/>
    <col min="10" max="11" width="1.2265625" style="130" customWidth="1"/>
    <col min="12" max="12" width="1.5625" style="130" customWidth="1"/>
    <col min="13" max="14" width="3.99609375" style="130" customWidth="1"/>
    <col min="15" max="16" width="1.2265625" style="130" customWidth="1"/>
    <col min="17" max="18" width="3.6640625" style="130" customWidth="1"/>
    <col min="19" max="19" width="4.21484375" style="130" customWidth="1"/>
    <col min="20" max="20" width="0.88671875" style="130" customWidth="1"/>
    <col min="21" max="22" width="1.2265625" style="130" customWidth="1"/>
    <col min="23" max="23" width="8.88671875" style="130" customWidth="1"/>
    <col min="24" max="26" width="1.2265625" style="130" customWidth="1"/>
    <col min="27" max="27" width="8.88671875" style="130" customWidth="1"/>
    <col min="28" max="28" width="0.88671875" style="130" customWidth="1"/>
    <col min="29" max="30" width="1.2265625" style="130" customWidth="1"/>
    <col min="31" max="31" width="8.88671875" style="130" customWidth="1"/>
    <col min="32" max="32" width="0.88671875" style="130" customWidth="1"/>
    <col min="33" max="34" width="1.2265625" style="130" customWidth="1"/>
    <col min="35" max="35" width="8.88671875" style="130" customWidth="1"/>
    <col min="36" max="37" width="0.88671875" style="130" customWidth="1"/>
    <col min="38" max="38" width="1.2265625" style="130" customWidth="1"/>
    <col min="39" max="39" width="8.88671875" style="130" customWidth="1"/>
    <col min="40" max="40" width="2.10546875" style="130" customWidth="1"/>
    <col min="41" max="41" width="8.88671875" style="130" customWidth="1"/>
    <col min="42" max="42" width="1.2265625" style="130" customWidth="1"/>
    <col min="43" max="16384" width="8.88671875" style="130" customWidth="1"/>
  </cols>
  <sheetData>
    <row r="1" spans="1:42" ht="28.5" customHeight="1">
      <c r="A1" s="277" t="s">
        <v>302</v>
      </c>
      <c r="B1" s="128"/>
      <c r="E1" s="129"/>
      <c r="T1" s="131"/>
      <c r="U1" s="131"/>
      <c r="V1" s="131"/>
      <c r="X1" s="131"/>
      <c r="Y1" s="131"/>
      <c r="Z1" s="131"/>
      <c r="AB1" s="131"/>
      <c r="AC1" s="131"/>
      <c r="AD1" s="131"/>
      <c r="AN1" s="132"/>
      <c r="AP1" s="133"/>
    </row>
    <row r="2" spans="1:42" ht="24" customHeight="1">
      <c r="A2" s="278" t="str">
        <f>Parametre!$B$1</f>
        <v>Forza Challenger</v>
      </c>
      <c r="E2" s="129"/>
      <c r="F2" s="134"/>
      <c r="T2" s="131"/>
      <c r="U2" s="131"/>
      <c r="V2" s="131"/>
      <c r="X2" s="131"/>
      <c r="Y2" s="131"/>
      <c r="Z2" s="131"/>
      <c r="AB2" s="131"/>
      <c r="AC2" s="131"/>
      <c r="AD2" s="131"/>
      <c r="AN2" s="132"/>
      <c r="AP2" s="133"/>
    </row>
    <row r="3" spans="1:42" ht="21" customHeight="1">
      <c r="A3" s="135"/>
      <c r="B3" s="136"/>
      <c r="E3" s="286" t="s">
        <v>21</v>
      </c>
      <c r="F3" s="138" t="s">
        <v>22</v>
      </c>
      <c r="H3" s="139" t="s">
        <v>23</v>
      </c>
      <c r="O3" s="140" t="s">
        <v>24</v>
      </c>
      <c r="P3" s="141"/>
      <c r="Q3" s="141"/>
      <c r="R3" s="141"/>
      <c r="S3" s="140" t="s">
        <v>25</v>
      </c>
      <c r="T3" s="131"/>
      <c r="U3" s="131"/>
      <c r="V3" s="131"/>
      <c r="X3" s="131"/>
      <c r="Y3" s="131"/>
      <c r="Z3" s="131"/>
      <c r="AB3" s="131"/>
      <c r="AC3" s="131"/>
      <c r="AD3" s="131"/>
      <c r="AN3" s="132"/>
      <c r="AP3" s="133"/>
    </row>
    <row r="4" spans="1:43" ht="11.25">
      <c r="A4" s="135"/>
      <c r="B4" s="142"/>
      <c r="C4" s="142"/>
      <c r="D4" s="142"/>
      <c r="E4" s="142"/>
      <c r="F4" s="142"/>
      <c r="G4" s="142"/>
      <c r="H4" s="142"/>
      <c r="I4" s="133" t="s">
        <v>26</v>
      </c>
      <c r="J4" s="143" t="s">
        <v>27</v>
      </c>
      <c r="K4" s="143" t="s">
        <v>27</v>
      </c>
      <c r="L4" s="143" t="s">
        <v>27</v>
      </c>
      <c r="M4" s="143" t="s">
        <v>27</v>
      </c>
      <c r="N4" s="143" t="s">
        <v>27</v>
      </c>
      <c r="O4" s="132">
        <v>1</v>
      </c>
      <c r="P4" s="132">
        <v>2</v>
      </c>
      <c r="Q4" s="132">
        <v>3</v>
      </c>
      <c r="R4" s="132">
        <v>4</v>
      </c>
      <c r="T4" s="144" t="s">
        <v>28</v>
      </c>
      <c r="U4" s="144"/>
      <c r="V4" s="144"/>
      <c r="W4" s="133"/>
      <c r="X4" s="144" t="s">
        <v>29</v>
      </c>
      <c r="Y4" s="144"/>
      <c r="Z4" s="144"/>
      <c r="AA4" s="133"/>
      <c r="AB4" s="144" t="s">
        <v>30</v>
      </c>
      <c r="AC4" s="144"/>
      <c r="AD4" s="144"/>
      <c r="AE4" s="133"/>
      <c r="AF4" s="144" t="s">
        <v>31</v>
      </c>
      <c r="AG4" s="144"/>
      <c r="AH4" s="144"/>
      <c r="AI4" s="133"/>
      <c r="AJ4" s="144" t="s">
        <v>32</v>
      </c>
      <c r="AK4" s="144"/>
      <c r="AL4" s="144"/>
      <c r="AM4" s="133"/>
      <c r="AN4" s="132" t="s">
        <v>33</v>
      </c>
      <c r="AO4" s="133"/>
      <c r="AP4" s="133"/>
      <c r="AQ4" s="133"/>
    </row>
    <row r="5" spans="1:42" ht="11.25">
      <c r="A5" s="135" t="s">
        <v>303</v>
      </c>
      <c r="B5" s="145" t="str">
        <f>REPT('DM-Ræk'!$B$8,1)</f>
        <v>1. seedet</v>
      </c>
      <c r="C5" s="145" t="s">
        <v>35</v>
      </c>
      <c r="D5" s="145" t="str">
        <f>REPT('DM-Ræk'!$B$9,1)</f>
        <v>Bye</v>
      </c>
      <c r="E5" s="351" t="s">
        <v>448</v>
      </c>
      <c r="F5" s="145" t="str">
        <f aca="true" t="shared" si="0" ref="F5:F20">IF(S5&lt;2,TOM,IF($AP5=1,B5,D5))</f>
        <v>1. seedet</v>
      </c>
      <c r="G5" s="142"/>
      <c r="H5" s="145" t="str">
        <f aca="true" t="shared" si="1" ref="H5:H20">IF(S5&lt;2,TOM,IF($AP5=1,D5,B5))</f>
        <v>Bye</v>
      </c>
      <c r="I5" s="132">
        <f aca="true" t="shared" si="2" ref="I5:I20">LEN(E5)</f>
        <v>11</v>
      </c>
      <c r="J5" s="132">
        <f aca="true" t="shared" si="3" ref="J5:J20">FIND("/",$E5)</f>
        <v>2</v>
      </c>
      <c r="K5" s="132">
        <f aca="true" t="shared" si="4" ref="K5:K20">FIND("/",$E5,($J5+1))</f>
        <v>6</v>
      </c>
      <c r="L5" s="132">
        <f aca="true" t="shared" si="5" ref="L5:L20">FIND("/",$E5,($K5+1))</f>
        <v>10</v>
      </c>
      <c r="M5" s="132" t="e">
        <f aca="true" t="shared" si="6" ref="M5:M20">FIND("/",$E5,($L5+1))</f>
        <v>#VALUE!</v>
      </c>
      <c r="N5" s="132" t="e">
        <f aca="true" t="shared" si="7" ref="N5:N20">FIND("/",$E5,($M5+1))</f>
        <v>#VALUE!</v>
      </c>
      <c r="O5" s="132">
        <f aca="true" t="shared" si="8" ref="O5:O20">FIND(" ",$E5)</f>
        <v>4</v>
      </c>
      <c r="P5" s="132">
        <f aca="true" t="shared" si="9" ref="P5:R20">FIND(" ",$E5,O5+1)</f>
        <v>8</v>
      </c>
      <c r="Q5" s="132" t="e">
        <f t="shared" si="9"/>
        <v>#VALUE!</v>
      </c>
      <c r="R5" s="132" t="e">
        <f t="shared" si="9"/>
        <v>#VALUE!</v>
      </c>
      <c r="S5" s="132">
        <f aca="true" t="shared" si="10" ref="S5:S20">COUNT(J5:N5)</f>
        <v>3</v>
      </c>
      <c r="T5" s="132" t="str">
        <f aca="true" t="shared" si="11" ref="T5:T20">MID($E5,1,J5-1)</f>
        <v>9</v>
      </c>
      <c r="U5" s="132" t="str">
        <f aca="true" t="shared" si="12" ref="U5:U20">MID($E5,J5+1,2)</f>
        <v>0 </v>
      </c>
      <c r="V5" s="132">
        <f aca="true" t="shared" si="13" ref="V5:V11">IF(VALUE(T5)&gt;VALUE(U5),1,5)</f>
        <v>1</v>
      </c>
      <c r="W5" s="133"/>
      <c r="X5" s="132" t="str">
        <f aca="true" t="shared" si="14" ref="X5:X20">MID($E5,O5+1,K5-O5-1)</f>
        <v>9</v>
      </c>
      <c r="Y5" s="132" t="str">
        <f aca="true" t="shared" si="15" ref="Y5:Y20">MID($E5,K5+1,2)</f>
        <v>0 </v>
      </c>
      <c r="Z5" s="132">
        <f aca="true" t="shared" si="16" ref="Z5:Z20">IF(VALUE(X5)&gt;VALUE(Y5),1,5)</f>
        <v>1</v>
      </c>
      <c r="AA5" s="133"/>
      <c r="AB5" s="132" t="str">
        <f aca="true" t="shared" si="17" ref="AB5:AB20">MID($E5,P5+1,L5-P5-1)</f>
        <v>9</v>
      </c>
      <c r="AC5" s="132" t="str">
        <f aca="true" t="shared" si="18" ref="AC5:AC20">MID($E5,L5+1,2)</f>
        <v>0</v>
      </c>
      <c r="AD5" s="132">
        <f aca="true" t="shared" si="19" ref="AD5:AD20">IF(VALUE(AB5)&gt;VALUE(AC5),1,5)</f>
        <v>1</v>
      </c>
      <c r="AF5" s="132">
        <f aca="true" t="shared" si="20" ref="AF5:AF20">IF(S5=3,"",MID($E5,Q5+1,M5-Q5-1))</f>
      </c>
      <c r="AG5" s="132">
        <f aca="true" t="shared" si="21" ref="AG5:AG20">IF(S5=3,"",MID($E5,M5+1,2))</f>
      </c>
      <c r="AH5" s="132">
        <f aca="true" t="shared" si="22" ref="AH5:AH20">IF(AF5="","",IF(VALUE(AF5)&gt;VALUE(AG5),1,5))</f>
      </c>
      <c r="AJ5" s="132">
        <f aca="true" t="shared" si="23" ref="AJ5:AJ20">IF(S5&lt;5,"",MID($E5,R5+1,N5-R5-1))</f>
      </c>
      <c r="AK5" s="132">
        <f aca="true" t="shared" si="24" ref="AK5:AK20">IF(S5&lt;5,"",MID($E5,N5+1,2))</f>
      </c>
      <c r="AL5" s="132">
        <f aca="true" t="shared" si="25" ref="AL5:AL20">IF(AJ5="","",IF(VALUE(AJ5)&gt;VALUE(AK5),1,5))</f>
      </c>
      <c r="AN5" s="132">
        <f aca="true" t="shared" si="26" ref="AN5:AN20">SUM(V5,Z5,AD5,AH5,AL5)</f>
        <v>3</v>
      </c>
      <c r="AP5" s="133">
        <f aca="true" t="shared" si="27" ref="AP5:AP20">IF(AN5&lt;1,0,IF(AN5&lt;14,1,2))</f>
        <v>1</v>
      </c>
    </row>
    <row r="6" spans="1:42" ht="11.25">
      <c r="A6" s="146" t="s">
        <v>304</v>
      </c>
      <c r="B6" s="145" t="str">
        <f>REPT('DM-Ræk'!$B$12,1)</f>
        <v>9.-16. seedet</v>
      </c>
      <c r="C6" s="145" t="s">
        <v>35</v>
      </c>
      <c r="D6" s="145" t="str">
        <f>REPT('DM-Ræk'!$B$13,1)</f>
        <v>5.-8. seedet</v>
      </c>
      <c r="E6" s="351"/>
      <c r="F6" s="145" t="str">
        <f t="shared" si="0"/>
        <v> </v>
      </c>
      <c r="G6" s="142"/>
      <c r="H6" s="145" t="str">
        <f t="shared" si="1"/>
        <v> </v>
      </c>
      <c r="I6" s="132">
        <f t="shared" si="2"/>
        <v>0</v>
      </c>
      <c r="J6" s="132" t="e">
        <f t="shared" si="3"/>
        <v>#VALUE!</v>
      </c>
      <c r="K6" s="132" t="e">
        <f t="shared" si="4"/>
        <v>#VALUE!</v>
      </c>
      <c r="L6" s="132" t="e">
        <f t="shared" si="5"/>
        <v>#VALUE!</v>
      </c>
      <c r="M6" s="132" t="e">
        <f t="shared" si="6"/>
        <v>#VALUE!</v>
      </c>
      <c r="N6" s="132" t="e">
        <f t="shared" si="7"/>
        <v>#VALUE!</v>
      </c>
      <c r="O6" s="132" t="e">
        <f t="shared" si="8"/>
        <v>#VALUE!</v>
      </c>
      <c r="P6" s="132" t="e">
        <f t="shared" si="9"/>
        <v>#VALUE!</v>
      </c>
      <c r="Q6" s="132" t="e">
        <f t="shared" si="9"/>
        <v>#VALUE!</v>
      </c>
      <c r="R6" s="132" t="e">
        <f t="shared" si="9"/>
        <v>#VALUE!</v>
      </c>
      <c r="S6" s="132">
        <f t="shared" si="10"/>
        <v>0</v>
      </c>
      <c r="T6" s="132" t="e">
        <f t="shared" si="11"/>
        <v>#VALUE!</v>
      </c>
      <c r="U6" s="132" t="e">
        <f t="shared" si="12"/>
        <v>#VALUE!</v>
      </c>
      <c r="V6" s="132" t="e">
        <f t="shared" si="13"/>
        <v>#VALUE!</v>
      </c>
      <c r="W6" s="133"/>
      <c r="X6" s="132" t="e">
        <f t="shared" si="14"/>
        <v>#VALUE!</v>
      </c>
      <c r="Y6" s="132" t="e">
        <f t="shared" si="15"/>
        <v>#VALUE!</v>
      </c>
      <c r="Z6" s="132" t="e">
        <f t="shared" si="16"/>
        <v>#VALUE!</v>
      </c>
      <c r="AA6" s="133"/>
      <c r="AB6" s="132" t="e">
        <f t="shared" si="17"/>
        <v>#VALUE!</v>
      </c>
      <c r="AC6" s="132" t="e">
        <f t="shared" si="18"/>
        <v>#VALUE!</v>
      </c>
      <c r="AD6" s="132" t="e">
        <f t="shared" si="19"/>
        <v>#VALUE!</v>
      </c>
      <c r="AF6" s="132" t="e">
        <f t="shared" si="20"/>
        <v>#VALUE!</v>
      </c>
      <c r="AG6" s="132" t="e">
        <f t="shared" si="21"/>
        <v>#VALUE!</v>
      </c>
      <c r="AH6" s="132" t="e">
        <f t="shared" si="22"/>
        <v>#VALUE!</v>
      </c>
      <c r="AJ6" s="132">
        <f t="shared" si="23"/>
      </c>
      <c r="AK6" s="132">
        <f t="shared" si="24"/>
      </c>
      <c r="AL6" s="132">
        <f t="shared" si="25"/>
      </c>
      <c r="AN6" s="132" t="e">
        <f t="shared" si="26"/>
        <v>#VALUE!</v>
      </c>
      <c r="AP6" s="133" t="e">
        <f t="shared" si="27"/>
        <v>#VALUE!</v>
      </c>
    </row>
    <row r="7" spans="1:42" ht="11.25">
      <c r="A7" s="146" t="s">
        <v>305</v>
      </c>
      <c r="B7" s="145" t="str">
        <f>REPT('DM-Ræk'!$B$16,1)</f>
        <v>5.-8. seedet</v>
      </c>
      <c r="C7" s="145" t="s">
        <v>35</v>
      </c>
      <c r="D7" s="145" t="str">
        <f>REPT('DM-Ræk'!$B$17,1)</f>
        <v>Bye</v>
      </c>
      <c r="E7" s="351" t="s">
        <v>448</v>
      </c>
      <c r="F7" s="145" t="str">
        <f t="shared" si="0"/>
        <v>5.-8. seedet</v>
      </c>
      <c r="G7" s="142"/>
      <c r="H7" s="145" t="str">
        <f t="shared" si="1"/>
        <v>Bye</v>
      </c>
      <c r="I7" s="132">
        <f t="shared" si="2"/>
        <v>11</v>
      </c>
      <c r="J7" s="132">
        <f t="shared" si="3"/>
        <v>2</v>
      </c>
      <c r="K7" s="132">
        <f t="shared" si="4"/>
        <v>6</v>
      </c>
      <c r="L7" s="132">
        <f t="shared" si="5"/>
        <v>10</v>
      </c>
      <c r="M7" s="132" t="e">
        <f t="shared" si="6"/>
        <v>#VALUE!</v>
      </c>
      <c r="N7" s="132" t="e">
        <f t="shared" si="7"/>
        <v>#VALUE!</v>
      </c>
      <c r="O7" s="132">
        <f t="shared" si="8"/>
        <v>4</v>
      </c>
      <c r="P7" s="132">
        <f t="shared" si="9"/>
        <v>8</v>
      </c>
      <c r="Q7" s="132" t="e">
        <f t="shared" si="9"/>
        <v>#VALUE!</v>
      </c>
      <c r="R7" s="132" t="e">
        <f t="shared" si="9"/>
        <v>#VALUE!</v>
      </c>
      <c r="S7" s="132">
        <f t="shared" si="10"/>
        <v>3</v>
      </c>
      <c r="T7" s="132" t="str">
        <f t="shared" si="11"/>
        <v>9</v>
      </c>
      <c r="U7" s="132" t="str">
        <f t="shared" si="12"/>
        <v>0 </v>
      </c>
      <c r="V7" s="132">
        <f t="shared" si="13"/>
        <v>1</v>
      </c>
      <c r="W7" s="133"/>
      <c r="X7" s="132" t="str">
        <f t="shared" si="14"/>
        <v>9</v>
      </c>
      <c r="Y7" s="132" t="str">
        <f t="shared" si="15"/>
        <v>0 </v>
      </c>
      <c r="Z7" s="132">
        <f t="shared" si="16"/>
        <v>1</v>
      </c>
      <c r="AA7" s="133"/>
      <c r="AB7" s="132" t="str">
        <f t="shared" si="17"/>
        <v>9</v>
      </c>
      <c r="AC7" s="132" t="str">
        <f t="shared" si="18"/>
        <v>0</v>
      </c>
      <c r="AD7" s="132">
        <f t="shared" si="19"/>
        <v>1</v>
      </c>
      <c r="AF7" s="132">
        <f t="shared" si="20"/>
      </c>
      <c r="AG7" s="132">
        <f t="shared" si="21"/>
      </c>
      <c r="AH7" s="132">
        <f t="shared" si="22"/>
      </c>
      <c r="AJ7" s="132">
        <f t="shared" si="23"/>
      </c>
      <c r="AK7" s="132">
        <f t="shared" si="24"/>
      </c>
      <c r="AL7" s="132">
        <f t="shared" si="25"/>
      </c>
      <c r="AN7" s="132">
        <f t="shared" si="26"/>
        <v>3</v>
      </c>
      <c r="AP7" s="133">
        <f t="shared" si="27"/>
        <v>1</v>
      </c>
    </row>
    <row r="8" spans="1:42" ht="11.25">
      <c r="A8" s="146" t="s">
        <v>306</v>
      </c>
      <c r="B8" s="145" t="str">
        <f>REPT('DM-Ræk'!$B$20,1)</f>
        <v>Bye</v>
      </c>
      <c r="C8" s="145" t="s">
        <v>35</v>
      </c>
      <c r="D8" s="145" t="str">
        <f>REPT('DM-Ræk'!$B$21,1)</f>
        <v>3.-4. seedet</v>
      </c>
      <c r="E8" s="351" t="s">
        <v>449</v>
      </c>
      <c r="F8" s="145" t="str">
        <f t="shared" si="0"/>
        <v>3.-4. seedet</v>
      </c>
      <c r="G8" s="142"/>
      <c r="H8" s="145" t="str">
        <f t="shared" si="1"/>
        <v>Bye</v>
      </c>
      <c r="I8" s="132">
        <f t="shared" si="2"/>
        <v>11</v>
      </c>
      <c r="J8" s="132">
        <f t="shared" si="3"/>
        <v>2</v>
      </c>
      <c r="K8" s="132">
        <f t="shared" si="4"/>
        <v>6</v>
      </c>
      <c r="L8" s="132">
        <f t="shared" si="5"/>
        <v>10</v>
      </c>
      <c r="M8" s="132" t="e">
        <f t="shared" si="6"/>
        <v>#VALUE!</v>
      </c>
      <c r="N8" s="132" t="e">
        <f t="shared" si="7"/>
        <v>#VALUE!</v>
      </c>
      <c r="O8" s="132">
        <f t="shared" si="8"/>
        <v>4</v>
      </c>
      <c r="P8" s="132">
        <f t="shared" si="9"/>
        <v>8</v>
      </c>
      <c r="Q8" s="132" t="e">
        <f t="shared" si="9"/>
        <v>#VALUE!</v>
      </c>
      <c r="R8" s="132" t="e">
        <f t="shared" si="9"/>
        <v>#VALUE!</v>
      </c>
      <c r="S8" s="132">
        <f t="shared" si="10"/>
        <v>3</v>
      </c>
      <c r="T8" s="132" t="str">
        <f t="shared" si="11"/>
        <v>0</v>
      </c>
      <c r="U8" s="132" t="str">
        <f t="shared" si="12"/>
        <v>9 </v>
      </c>
      <c r="V8" s="132">
        <f t="shared" si="13"/>
        <v>5</v>
      </c>
      <c r="W8" s="133"/>
      <c r="X8" s="132" t="str">
        <f t="shared" si="14"/>
        <v>0</v>
      </c>
      <c r="Y8" s="132" t="str">
        <f t="shared" si="15"/>
        <v>9 </v>
      </c>
      <c r="Z8" s="132">
        <f t="shared" si="16"/>
        <v>5</v>
      </c>
      <c r="AA8" s="133"/>
      <c r="AB8" s="132" t="str">
        <f t="shared" si="17"/>
        <v>0</v>
      </c>
      <c r="AC8" s="132" t="str">
        <f t="shared" si="18"/>
        <v>9</v>
      </c>
      <c r="AD8" s="132">
        <f t="shared" si="19"/>
        <v>5</v>
      </c>
      <c r="AF8" s="132">
        <f t="shared" si="20"/>
      </c>
      <c r="AG8" s="132">
        <f t="shared" si="21"/>
      </c>
      <c r="AH8" s="132">
        <f t="shared" si="22"/>
      </c>
      <c r="AJ8" s="132">
        <f t="shared" si="23"/>
      </c>
      <c r="AK8" s="132">
        <f t="shared" si="24"/>
      </c>
      <c r="AL8" s="132">
        <f t="shared" si="25"/>
      </c>
      <c r="AN8" s="132">
        <f t="shared" si="26"/>
        <v>15</v>
      </c>
      <c r="AP8" s="133">
        <f t="shared" si="27"/>
        <v>2</v>
      </c>
    </row>
    <row r="9" spans="1:42" ht="11.25">
      <c r="A9" s="146" t="s">
        <v>307</v>
      </c>
      <c r="B9" s="145" t="str">
        <f>REPT('DM-Ræk'!$B$24,1)</f>
        <v>3.-4. seedet</v>
      </c>
      <c r="C9" s="145" t="s">
        <v>35</v>
      </c>
      <c r="D9" s="145" t="str">
        <f>REPT('DM-Ræk'!$B$25,1)</f>
        <v>Bye</v>
      </c>
      <c r="E9" s="351" t="s">
        <v>448</v>
      </c>
      <c r="F9" s="145" t="str">
        <f t="shared" si="0"/>
        <v>3.-4. seedet</v>
      </c>
      <c r="G9" s="142"/>
      <c r="H9" s="145" t="str">
        <f t="shared" si="1"/>
        <v>Bye</v>
      </c>
      <c r="I9" s="132">
        <f t="shared" si="2"/>
        <v>11</v>
      </c>
      <c r="J9" s="132">
        <f t="shared" si="3"/>
        <v>2</v>
      </c>
      <c r="K9" s="132">
        <f t="shared" si="4"/>
        <v>6</v>
      </c>
      <c r="L9" s="132">
        <f t="shared" si="5"/>
        <v>10</v>
      </c>
      <c r="M9" s="132" t="e">
        <f t="shared" si="6"/>
        <v>#VALUE!</v>
      </c>
      <c r="N9" s="132" t="e">
        <f t="shared" si="7"/>
        <v>#VALUE!</v>
      </c>
      <c r="O9" s="132">
        <f t="shared" si="8"/>
        <v>4</v>
      </c>
      <c r="P9" s="132">
        <f t="shared" si="9"/>
        <v>8</v>
      </c>
      <c r="Q9" s="132" t="e">
        <f t="shared" si="9"/>
        <v>#VALUE!</v>
      </c>
      <c r="R9" s="132" t="e">
        <f t="shared" si="9"/>
        <v>#VALUE!</v>
      </c>
      <c r="S9" s="132">
        <f t="shared" si="10"/>
        <v>3</v>
      </c>
      <c r="T9" s="132" t="str">
        <f t="shared" si="11"/>
        <v>9</v>
      </c>
      <c r="U9" s="132" t="str">
        <f t="shared" si="12"/>
        <v>0 </v>
      </c>
      <c r="V9" s="132">
        <f t="shared" si="13"/>
        <v>1</v>
      </c>
      <c r="W9" s="133"/>
      <c r="X9" s="132" t="str">
        <f t="shared" si="14"/>
        <v>9</v>
      </c>
      <c r="Y9" s="132" t="str">
        <f t="shared" si="15"/>
        <v>0 </v>
      </c>
      <c r="Z9" s="132">
        <f t="shared" si="16"/>
        <v>1</v>
      </c>
      <c r="AA9" s="133"/>
      <c r="AB9" s="132" t="str">
        <f t="shared" si="17"/>
        <v>9</v>
      </c>
      <c r="AC9" s="132" t="str">
        <f t="shared" si="18"/>
        <v>0</v>
      </c>
      <c r="AD9" s="132">
        <f t="shared" si="19"/>
        <v>1</v>
      </c>
      <c r="AF9" s="132">
        <f t="shared" si="20"/>
      </c>
      <c r="AG9" s="132">
        <f t="shared" si="21"/>
      </c>
      <c r="AH9" s="132">
        <f t="shared" si="22"/>
      </c>
      <c r="AJ9" s="132">
        <f t="shared" si="23"/>
      </c>
      <c r="AK9" s="132">
        <f t="shared" si="24"/>
      </c>
      <c r="AL9" s="132">
        <f t="shared" si="25"/>
      </c>
      <c r="AN9" s="132">
        <f t="shared" si="26"/>
        <v>3</v>
      </c>
      <c r="AP9" s="133">
        <f t="shared" si="27"/>
        <v>1</v>
      </c>
    </row>
    <row r="10" spans="1:42" ht="11.25">
      <c r="A10" s="146" t="s">
        <v>308</v>
      </c>
      <c r="B10" s="145" t="str">
        <f>REPT('DM-Ræk'!$B$28,1)</f>
        <v>9.-16. seedet</v>
      </c>
      <c r="C10" s="145" t="s">
        <v>35</v>
      </c>
      <c r="D10" s="145" t="str">
        <f>REPT('DM-Ræk'!$B$29,1)</f>
        <v>5.-8. seedet</v>
      </c>
      <c r="E10" s="351"/>
      <c r="F10" s="145" t="str">
        <f t="shared" si="0"/>
        <v> </v>
      </c>
      <c r="G10" s="142"/>
      <c r="H10" s="145" t="str">
        <f t="shared" si="1"/>
        <v> </v>
      </c>
      <c r="I10" s="132">
        <f t="shared" si="2"/>
        <v>0</v>
      </c>
      <c r="J10" s="132" t="e">
        <f t="shared" si="3"/>
        <v>#VALUE!</v>
      </c>
      <c r="K10" s="132" t="e">
        <f t="shared" si="4"/>
        <v>#VALUE!</v>
      </c>
      <c r="L10" s="132" t="e">
        <f t="shared" si="5"/>
        <v>#VALUE!</v>
      </c>
      <c r="M10" s="132" t="e">
        <f t="shared" si="6"/>
        <v>#VALUE!</v>
      </c>
      <c r="N10" s="132" t="e">
        <f t="shared" si="7"/>
        <v>#VALUE!</v>
      </c>
      <c r="O10" s="132" t="e">
        <f t="shared" si="8"/>
        <v>#VALUE!</v>
      </c>
      <c r="P10" s="132" t="e">
        <f t="shared" si="9"/>
        <v>#VALUE!</v>
      </c>
      <c r="Q10" s="132" t="e">
        <f t="shared" si="9"/>
        <v>#VALUE!</v>
      </c>
      <c r="R10" s="132" t="e">
        <f t="shared" si="9"/>
        <v>#VALUE!</v>
      </c>
      <c r="S10" s="132">
        <f t="shared" si="10"/>
        <v>0</v>
      </c>
      <c r="T10" s="132" t="e">
        <f t="shared" si="11"/>
        <v>#VALUE!</v>
      </c>
      <c r="U10" s="132" t="e">
        <f t="shared" si="12"/>
        <v>#VALUE!</v>
      </c>
      <c r="V10" s="132" t="e">
        <f t="shared" si="13"/>
        <v>#VALUE!</v>
      </c>
      <c r="W10" s="133"/>
      <c r="X10" s="132" t="e">
        <f t="shared" si="14"/>
        <v>#VALUE!</v>
      </c>
      <c r="Y10" s="132" t="e">
        <f t="shared" si="15"/>
        <v>#VALUE!</v>
      </c>
      <c r="Z10" s="132" t="e">
        <f t="shared" si="16"/>
        <v>#VALUE!</v>
      </c>
      <c r="AA10" s="133"/>
      <c r="AB10" s="132" t="e">
        <f t="shared" si="17"/>
        <v>#VALUE!</v>
      </c>
      <c r="AC10" s="132" t="e">
        <f t="shared" si="18"/>
        <v>#VALUE!</v>
      </c>
      <c r="AD10" s="132" t="e">
        <f t="shared" si="19"/>
        <v>#VALUE!</v>
      </c>
      <c r="AF10" s="132" t="e">
        <f t="shared" si="20"/>
        <v>#VALUE!</v>
      </c>
      <c r="AG10" s="132" t="e">
        <f t="shared" si="21"/>
        <v>#VALUE!</v>
      </c>
      <c r="AH10" s="132" t="e">
        <f t="shared" si="22"/>
        <v>#VALUE!</v>
      </c>
      <c r="AJ10" s="132">
        <f t="shared" si="23"/>
      </c>
      <c r="AK10" s="132">
        <f t="shared" si="24"/>
      </c>
      <c r="AL10" s="132">
        <f t="shared" si="25"/>
      </c>
      <c r="AN10" s="132" t="e">
        <f t="shared" si="26"/>
        <v>#VALUE!</v>
      </c>
      <c r="AP10" s="133" t="e">
        <f t="shared" si="27"/>
        <v>#VALUE!</v>
      </c>
    </row>
    <row r="11" spans="1:42" ht="11.25">
      <c r="A11" s="146" t="s">
        <v>309</v>
      </c>
      <c r="B11" s="145" t="str">
        <f>REPT('DM-Ræk'!$B$32,1)</f>
        <v>5.-8. seedet</v>
      </c>
      <c r="C11" s="145" t="s">
        <v>35</v>
      </c>
      <c r="D11" s="145" t="str">
        <f>REPT('DM-Ræk'!$B$33,1)</f>
        <v>9.-16. seedet</v>
      </c>
      <c r="E11" s="351"/>
      <c r="F11" s="145" t="str">
        <f t="shared" si="0"/>
        <v> </v>
      </c>
      <c r="G11" s="142"/>
      <c r="H11" s="145" t="str">
        <f t="shared" si="1"/>
        <v> </v>
      </c>
      <c r="I11" s="132">
        <f t="shared" si="2"/>
        <v>0</v>
      </c>
      <c r="J11" s="132" t="e">
        <f t="shared" si="3"/>
        <v>#VALUE!</v>
      </c>
      <c r="K11" s="132" t="e">
        <f t="shared" si="4"/>
        <v>#VALUE!</v>
      </c>
      <c r="L11" s="132" t="e">
        <f t="shared" si="5"/>
        <v>#VALUE!</v>
      </c>
      <c r="M11" s="132" t="e">
        <f t="shared" si="6"/>
        <v>#VALUE!</v>
      </c>
      <c r="N11" s="132" t="e">
        <f t="shared" si="7"/>
        <v>#VALUE!</v>
      </c>
      <c r="O11" s="132" t="e">
        <f t="shared" si="8"/>
        <v>#VALUE!</v>
      </c>
      <c r="P11" s="132" t="e">
        <f t="shared" si="9"/>
        <v>#VALUE!</v>
      </c>
      <c r="Q11" s="132" t="e">
        <f t="shared" si="9"/>
        <v>#VALUE!</v>
      </c>
      <c r="R11" s="132" t="e">
        <f t="shared" si="9"/>
        <v>#VALUE!</v>
      </c>
      <c r="S11" s="132">
        <f t="shared" si="10"/>
        <v>0</v>
      </c>
      <c r="T11" s="132" t="e">
        <f t="shared" si="11"/>
        <v>#VALUE!</v>
      </c>
      <c r="U11" s="132" t="e">
        <f t="shared" si="12"/>
        <v>#VALUE!</v>
      </c>
      <c r="V11" s="132" t="e">
        <f t="shared" si="13"/>
        <v>#VALUE!</v>
      </c>
      <c r="W11" s="133"/>
      <c r="X11" s="132" t="e">
        <f t="shared" si="14"/>
        <v>#VALUE!</v>
      </c>
      <c r="Y11" s="132" t="e">
        <f t="shared" si="15"/>
        <v>#VALUE!</v>
      </c>
      <c r="Z11" s="132" t="e">
        <f t="shared" si="16"/>
        <v>#VALUE!</v>
      </c>
      <c r="AA11" s="133"/>
      <c r="AB11" s="132" t="e">
        <f t="shared" si="17"/>
        <v>#VALUE!</v>
      </c>
      <c r="AC11" s="132" t="e">
        <f t="shared" si="18"/>
        <v>#VALUE!</v>
      </c>
      <c r="AD11" s="132" t="e">
        <f t="shared" si="19"/>
        <v>#VALUE!</v>
      </c>
      <c r="AF11" s="132" t="e">
        <f t="shared" si="20"/>
        <v>#VALUE!</v>
      </c>
      <c r="AG11" s="132" t="e">
        <f t="shared" si="21"/>
        <v>#VALUE!</v>
      </c>
      <c r="AH11" s="132" t="e">
        <f t="shared" si="22"/>
        <v>#VALUE!</v>
      </c>
      <c r="AJ11" s="132">
        <f t="shared" si="23"/>
      </c>
      <c r="AK11" s="132">
        <f t="shared" si="24"/>
      </c>
      <c r="AL11" s="132">
        <f t="shared" si="25"/>
      </c>
      <c r="AN11" s="132" t="e">
        <f t="shared" si="26"/>
        <v>#VALUE!</v>
      </c>
      <c r="AP11" s="133" t="e">
        <f t="shared" si="27"/>
        <v>#VALUE!</v>
      </c>
    </row>
    <row r="12" spans="1:42" ht="11.25">
      <c r="A12" s="147" t="s">
        <v>310</v>
      </c>
      <c r="B12" s="148" t="str">
        <f>REPT('DM-Ræk'!$B$36,1)</f>
        <v>Bye</v>
      </c>
      <c r="C12" s="148" t="s">
        <v>35</v>
      </c>
      <c r="D12" s="148" t="str">
        <f>REPT('DM-Ræk'!$B$37,1)</f>
        <v>2. seedet</v>
      </c>
      <c r="E12" s="351" t="s">
        <v>449</v>
      </c>
      <c r="F12" s="145" t="str">
        <f t="shared" si="0"/>
        <v>2. seedet</v>
      </c>
      <c r="G12" s="142"/>
      <c r="H12" s="145" t="str">
        <f t="shared" si="1"/>
        <v>Bye</v>
      </c>
      <c r="I12" s="132">
        <f t="shared" si="2"/>
        <v>11</v>
      </c>
      <c r="J12" s="132">
        <f t="shared" si="3"/>
        <v>2</v>
      </c>
      <c r="K12" s="132">
        <f t="shared" si="4"/>
        <v>6</v>
      </c>
      <c r="L12" s="132">
        <f t="shared" si="5"/>
        <v>10</v>
      </c>
      <c r="M12" s="132" t="e">
        <f t="shared" si="6"/>
        <v>#VALUE!</v>
      </c>
      <c r="N12" s="132" t="e">
        <f t="shared" si="7"/>
        <v>#VALUE!</v>
      </c>
      <c r="O12" s="132">
        <f t="shared" si="8"/>
        <v>4</v>
      </c>
      <c r="P12" s="132">
        <f t="shared" si="9"/>
        <v>8</v>
      </c>
      <c r="Q12" s="132" t="e">
        <f t="shared" si="9"/>
        <v>#VALUE!</v>
      </c>
      <c r="R12" s="132" t="e">
        <f t="shared" si="9"/>
        <v>#VALUE!</v>
      </c>
      <c r="S12" s="132">
        <f t="shared" si="10"/>
        <v>3</v>
      </c>
      <c r="T12" s="132" t="str">
        <f t="shared" si="11"/>
        <v>0</v>
      </c>
      <c r="U12" s="132" t="str">
        <f t="shared" si="12"/>
        <v>9 </v>
      </c>
      <c r="V12" s="132">
        <f aca="true" t="shared" si="28" ref="V12:V27">IF(VALUE(T12)=VALUE(U12),-99,IF(VALUE(T12)&gt;VALUE(U12),1,5))</f>
        <v>5</v>
      </c>
      <c r="W12" s="133"/>
      <c r="X12" s="132" t="str">
        <f t="shared" si="14"/>
        <v>0</v>
      </c>
      <c r="Y12" s="132" t="str">
        <f t="shared" si="15"/>
        <v>9 </v>
      </c>
      <c r="Z12" s="132">
        <f t="shared" si="16"/>
        <v>5</v>
      </c>
      <c r="AA12" s="133"/>
      <c r="AB12" s="132" t="str">
        <f t="shared" si="17"/>
        <v>0</v>
      </c>
      <c r="AC12" s="132" t="str">
        <f t="shared" si="18"/>
        <v>9</v>
      </c>
      <c r="AD12" s="132">
        <f t="shared" si="19"/>
        <v>5</v>
      </c>
      <c r="AF12" s="132">
        <f t="shared" si="20"/>
      </c>
      <c r="AG12" s="132">
        <f t="shared" si="21"/>
      </c>
      <c r="AH12" s="132">
        <f t="shared" si="22"/>
      </c>
      <c r="AJ12" s="132">
        <f t="shared" si="23"/>
      </c>
      <c r="AK12" s="132">
        <f t="shared" si="24"/>
      </c>
      <c r="AL12" s="132">
        <f t="shared" si="25"/>
      </c>
      <c r="AN12" s="132">
        <f t="shared" si="26"/>
        <v>15</v>
      </c>
      <c r="AP12" s="133">
        <f t="shared" si="27"/>
        <v>2</v>
      </c>
    </row>
    <row r="13" spans="1:42" ht="11.25">
      <c r="A13" s="146" t="s">
        <v>311</v>
      </c>
      <c r="B13" s="145" t="str">
        <f>REPT(F5,1)</f>
        <v>1. seedet</v>
      </c>
      <c r="C13" s="145" t="s">
        <v>35</v>
      </c>
      <c r="D13" s="145" t="str">
        <f>REPT(F6,1)</f>
        <v> </v>
      </c>
      <c r="E13" s="351"/>
      <c r="F13" s="145" t="str">
        <f t="shared" si="0"/>
        <v> </v>
      </c>
      <c r="G13" s="142"/>
      <c r="H13" s="145" t="str">
        <f t="shared" si="1"/>
        <v> </v>
      </c>
      <c r="I13" s="132">
        <f t="shared" si="2"/>
        <v>0</v>
      </c>
      <c r="J13" s="132" t="e">
        <f t="shared" si="3"/>
        <v>#VALUE!</v>
      </c>
      <c r="K13" s="132" t="e">
        <f t="shared" si="4"/>
        <v>#VALUE!</v>
      </c>
      <c r="L13" s="132" t="e">
        <f t="shared" si="5"/>
        <v>#VALUE!</v>
      </c>
      <c r="M13" s="132" t="e">
        <f t="shared" si="6"/>
        <v>#VALUE!</v>
      </c>
      <c r="N13" s="132" t="e">
        <f t="shared" si="7"/>
        <v>#VALUE!</v>
      </c>
      <c r="O13" s="132" t="e">
        <f t="shared" si="8"/>
        <v>#VALUE!</v>
      </c>
      <c r="P13" s="132" t="e">
        <f t="shared" si="9"/>
        <v>#VALUE!</v>
      </c>
      <c r="Q13" s="132" t="e">
        <f t="shared" si="9"/>
        <v>#VALUE!</v>
      </c>
      <c r="R13" s="132" t="e">
        <f t="shared" si="9"/>
        <v>#VALUE!</v>
      </c>
      <c r="S13" s="132">
        <f t="shared" si="10"/>
        <v>0</v>
      </c>
      <c r="T13" s="132" t="e">
        <f t="shared" si="11"/>
        <v>#VALUE!</v>
      </c>
      <c r="U13" s="132" t="e">
        <f t="shared" si="12"/>
        <v>#VALUE!</v>
      </c>
      <c r="V13" s="132" t="e">
        <f t="shared" si="28"/>
        <v>#VALUE!</v>
      </c>
      <c r="W13" s="133"/>
      <c r="X13" s="132" t="e">
        <f t="shared" si="14"/>
        <v>#VALUE!</v>
      </c>
      <c r="Y13" s="132" t="e">
        <f t="shared" si="15"/>
        <v>#VALUE!</v>
      </c>
      <c r="Z13" s="132" t="e">
        <f t="shared" si="16"/>
        <v>#VALUE!</v>
      </c>
      <c r="AA13" s="133"/>
      <c r="AB13" s="132" t="e">
        <f t="shared" si="17"/>
        <v>#VALUE!</v>
      </c>
      <c r="AC13" s="132" t="e">
        <f t="shared" si="18"/>
        <v>#VALUE!</v>
      </c>
      <c r="AD13" s="132" t="e">
        <f t="shared" si="19"/>
        <v>#VALUE!</v>
      </c>
      <c r="AF13" s="132" t="e">
        <f t="shared" si="20"/>
        <v>#VALUE!</v>
      </c>
      <c r="AG13" s="132" t="e">
        <f t="shared" si="21"/>
        <v>#VALUE!</v>
      </c>
      <c r="AH13" s="132" t="e">
        <f t="shared" si="22"/>
        <v>#VALUE!</v>
      </c>
      <c r="AJ13" s="132">
        <f t="shared" si="23"/>
      </c>
      <c r="AK13" s="132">
        <f t="shared" si="24"/>
      </c>
      <c r="AL13" s="132">
        <f t="shared" si="25"/>
      </c>
      <c r="AN13" s="132" t="e">
        <f t="shared" si="26"/>
        <v>#VALUE!</v>
      </c>
      <c r="AP13" s="133" t="e">
        <f t="shared" si="27"/>
        <v>#VALUE!</v>
      </c>
    </row>
    <row r="14" spans="1:42" ht="11.25">
      <c r="A14" s="146" t="s">
        <v>312</v>
      </c>
      <c r="B14" s="145" t="str">
        <f>REPT(F7,1)</f>
        <v>5.-8. seedet</v>
      </c>
      <c r="C14" s="145" t="s">
        <v>35</v>
      </c>
      <c r="D14" s="145" t="str">
        <f>REPT(F8,1)</f>
        <v>3.-4. seedet</v>
      </c>
      <c r="E14" s="351"/>
      <c r="F14" s="145" t="str">
        <f t="shared" si="0"/>
        <v> </v>
      </c>
      <c r="G14" s="142"/>
      <c r="H14" s="145" t="str">
        <f t="shared" si="1"/>
        <v> </v>
      </c>
      <c r="I14" s="132">
        <f t="shared" si="2"/>
        <v>0</v>
      </c>
      <c r="J14" s="132" t="e">
        <f t="shared" si="3"/>
        <v>#VALUE!</v>
      </c>
      <c r="K14" s="132" t="e">
        <f t="shared" si="4"/>
        <v>#VALUE!</v>
      </c>
      <c r="L14" s="132" t="e">
        <f t="shared" si="5"/>
        <v>#VALUE!</v>
      </c>
      <c r="M14" s="132" t="e">
        <f t="shared" si="6"/>
        <v>#VALUE!</v>
      </c>
      <c r="N14" s="132" t="e">
        <f t="shared" si="7"/>
        <v>#VALUE!</v>
      </c>
      <c r="O14" s="132" t="e">
        <f t="shared" si="8"/>
        <v>#VALUE!</v>
      </c>
      <c r="P14" s="132" t="e">
        <f t="shared" si="9"/>
        <v>#VALUE!</v>
      </c>
      <c r="Q14" s="132" t="e">
        <f t="shared" si="9"/>
        <v>#VALUE!</v>
      </c>
      <c r="R14" s="132" t="e">
        <f t="shared" si="9"/>
        <v>#VALUE!</v>
      </c>
      <c r="S14" s="132">
        <f t="shared" si="10"/>
        <v>0</v>
      </c>
      <c r="T14" s="132" t="e">
        <f t="shared" si="11"/>
        <v>#VALUE!</v>
      </c>
      <c r="U14" s="132" t="e">
        <f t="shared" si="12"/>
        <v>#VALUE!</v>
      </c>
      <c r="V14" s="132" t="e">
        <f t="shared" si="28"/>
        <v>#VALUE!</v>
      </c>
      <c r="W14" s="133"/>
      <c r="X14" s="132" t="e">
        <f t="shared" si="14"/>
        <v>#VALUE!</v>
      </c>
      <c r="Y14" s="132" t="e">
        <f t="shared" si="15"/>
        <v>#VALUE!</v>
      </c>
      <c r="Z14" s="132" t="e">
        <f t="shared" si="16"/>
        <v>#VALUE!</v>
      </c>
      <c r="AA14" s="133"/>
      <c r="AB14" s="132" t="e">
        <f t="shared" si="17"/>
        <v>#VALUE!</v>
      </c>
      <c r="AC14" s="132" t="e">
        <f t="shared" si="18"/>
        <v>#VALUE!</v>
      </c>
      <c r="AD14" s="132" t="e">
        <f t="shared" si="19"/>
        <v>#VALUE!</v>
      </c>
      <c r="AF14" s="132" t="e">
        <f t="shared" si="20"/>
        <v>#VALUE!</v>
      </c>
      <c r="AG14" s="132" t="e">
        <f t="shared" si="21"/>
        <v>#VALUE!</v>
      </c>
      <c r="AH14" s="132" t="e">
        <f t="shared" si="22"/>
        <v>#VALUE!</v>
      </c>
      <c r="AJ14" s="132">
        <f t="shared" si="23"/>
      </c>
      <c r="AK14" s="132">
        <f t="shared" si="24"/>
      </c>
      <c r="AL14" s="132">
        <f t="shared" si="25"/>
      </c>
      <c r="AN14" s="132" t="e">
        <f t="shared" si="26"/>
        <v>#VALUE!</v>
      </c>
      <c r="AP14" s="133" t="e">
        <f t="shared" si="27"/>
        <v>#VALUE!</v>
      </c>
    </row>
    <row r="15" spans="1:42" ht="11.25">
      <c r="A15" s="146" t="s">
        <v>313</v>
      </c>
      <c r="B15" s="145" t="str">
        <f>REPT(F9,1)</f>
        <v>3.-4. seedet</v>
      </c>
      <c r="C15" s="145" t="s">
        <v>35</v>
      </c>
      <c r="D15" s="145" t="str">
        <f>REPT(F10,1)</f>
        <v> </v>
      </c>
      <c r="E15" s="351"/>
      <c r="F15" s="145" t="str">
        <f t="shared" si="0"/>
        <v> </v>
      </c>
      <c r="G15" s="142"/>
      <c r="H15" s="145" t="str">
        <f t="shared" si="1"/>
        <v> </v>
      </c>
      <c r="I15" s="132">
        <f t="shared" si="2"/>
        <v>0</v>
      </c>
      <c r="J15" s="132" t="e">
        <f t="shared" si="3"/>
        <v>#VALUE!</v>
      </c>
      <c r="K15" s="132" t="e">
        <f t="shared" si="4"/>
        <v>#VALUE!</v>
      </c>
      <c r="L15" s="132" t="e">
        <f t="shared" si="5"/>
        <v>#VALUE!</v>
      </c>
      <c r="M15" s="132" t="e">
        <f t="shared" si="6"/>
        <v>#VALUE!</v>
      </c>
      <c r="N15" s="132" t="e">
        <f t="shared" si="7"/>
        <v>#VALUE!</v>
      </c>
      <c r="O15" s="132" t="e">
        <f t="shared" si="8"/>
        <v>#VALUE!</v>
      </c>
      <c r="P15" s="132" t="e">
        <f t="shared" si="9"/>
        <v>#VALUE!</v>
      </c>
      <c r="Q15" s="132" t="e">
        <f t="shared" si="9"/>
        <v>#VALUE!</v>
      </c>
      <c r="R15" s="132" t="e">
        <f t="shared" si="9"/>
        <v>#VALUE!</v>
      </c>
      <c r="S15" s="132">
        <f t="shared" si="10"/>
        <v>0</v>
      </c>
      <c r="T15" s="132" t="e">
        <f t="shared" si="11"/>
        <v>#VALUE!</v>
      </c>
      <c r="U15" s="132" t="e">
        <f t="shared" si="12"/>
        <v>#VALUE!</v>
      </c>
      <c r="V15" s="132" t="e">
        <f t="shared" si="28"/>
        <v>#VALUE!</v>
      </c>
      <c r="W15" s="133"/>
      <c r="X15" s="132" t="e">
        <f t="shared" si="14"/>
        <v>#VALUE!</v>
      </c>
      <c r="Y15" s="132" t="e">
        <f t="shared" si="15"/>
        <v>#VALUE!</v>
      </c>
      <c r="Z15" s="132" t="e">
        <f t="shared" si="16"/>
        <v>#VALUE!</v>
      </c>
      <c r="AA15" s="133"/>
      <c r="AB15" s="132" t="e">
        <f t="shared" si="17"/>
        <v>#VALUE!</v>
      </c>
      <c r="AC15" s="132" t="e">
        <f t="shared" si="18"/>
        <v>#VALUE!</v>
      </c>
      <c r="AD15" s="132" t="e">
        <f t="shared" si="19"/>
        <v>#VALUE!</v>
      </c>
      <c r="AF15" s="132" t="e">
        <f t="shared" si="20"/>
        <v>#VALUE!</v>
      </c>
      <c r="AG15" s="132" t="e">
        <f t="shared" si="21"/>
        <v>#VALUE!</v>
      </c>
      <c r="AH15" s="132" t="e">
        <f t="shared" si="22"/>
        <v>#VALUE!</v>
      </c>
      <c r="AJ15" s="132">
        <f t="shared" si="23"/>
      </c>
      <c r="AK15" s="132">
        <f t="shared" si="24"/>
      </c>
      <c r="AL15" s="132">
        <f t="shared" si="25"/>
      </c>
      <c r="AN15" s="132" t="e">
        <f t="shared" si="26"/>
        <v>#VALUE!</v>
      </c>
      <c r="AP15" s="133" t="e">
        <f t="shared" si="27"/>
        <v>#VALUE!</v>
      </c>
    </row>
    <row r="16" spans="1:42" ht="11.25">
      <c r="A16" s="146" t="s">
        <v>314</v>
      </c>
      <c r="B16" s="145" t="str">
        <f>REPT(F11,1)</f>
        <v> </v>
      </c>
      <c r="C16" s="145" t="s">
        <v>35</v>
      </c>
      <c r="D16" s="145" t="str">
        <f>REPT(F12,1)</f>
        <v>2. seedet</v>
      </c>
      <c r="E16" s="351"/>
      <c r="F16" s="145" t="str">
        <f t="shared" si="0"/>
        <v> </v>
      </c>
      <c r="G16" s="142"/>
      <c r="H16" s="145" t="str">
        <f t="shared" si="1"/>
        <v> </v>
      </c>
      <c r="I16" s="132">
        <f t="shared" si="2"/>
        <v>0</v>
      </c>
      <c r="J16" s="132" t="e">
        <f t="shared" si="3"/>
        <v>#VALUE!</v>
      </c>
      <c r="K16" s="132" t="e">
        <f t="shared" si="4"/>
        <v>#VALUE!</v>
      </c>
      <c r="L16" s="132" t="e">
        <f t="shared" si="5"/>
        <v>#VALUE!</v>
      </c>
      <c r="M16" s="132" t="e">
        <f t="shared" si="6"/>
        <v>#VALUE!</v>
      </c>
      <c r="N16" s="132" t="e">
        <f t="shared" si="7"/>
        <v>#VALUE!</v>
      </c>
      <c r="O16" s="132" t="e">
        <f t="shared" si="8"/>
        <v>#VALUE!</v>
      </c>
      <c r="P16" s="132" t="e">
        <f t="shared" si="9"/>
        <v>#VALUE!</v>
      </c>
      <c r="Q16" s="132" t="e">
        <f t="shared" si="9"/>
        <v>#VALUE!</v>
      </c>
      <c r="R16" s="132" t="e">
        <f t="shared" si="9"/>
        <v>#VALUE!</v>
      </c>
      <c r="S16" s="132">
        <f t="shared" si="10"/>
        <v>0</v>
      </c>
      <c r="T16" s="132" t="e">
        <f t="shared" si="11"/>
        <v>#VALUE!</v>
      </c>
      <c r="U16" s="132" t="e">
        <f t="shared" si="12"/>
        <v>#VALUE!</v>
      </c>
      <c r="V16" s="132" t="e">
        <f t="shared" si="28"/>
        <v>#VALUE!</v>
      </c>
      <c r="W16" s="133"/>
      <c r="X16" s="132" t="e">
        <f t="shared" si="14"/>
        <v>#VALUE!</v>
      </c>
      <c r="Y16" s="132" t="e">
        <f t="shared" si="15"/>
        <v>#VALUE!</v>
      </c>
      <c r="Z16" s="132" t="e">
        <f t="shared" si="16"/>
        <v>#VALUE!</v>
      </c>
      <c r="AA16" s="133"/>
      <c r="AB16" s="132" t="e">
        <f t="shared" si="17"/>
        <v>#VALUE!</v>
      </c>
      <c r="AC16" s="132" t="e">
        <f t="shared" si="18"/>
        <v>#VALUE!</v>
      </c>
      <c r="AD16" s="132" t="e">
        <f t="shared" si="19"/>
        <v>#VALUE!</v>
      </c>
      <c r="AF16" s="132" t="e">
        <f t="shared" si="20"/>
        <v>#VALUE!</v>
      </c>
      <c r="AG16" s="132" t="e">
        <f t="shared" si="21"/>
        <v>#VALUE!</v>
      </c>
      <c r="AH16" s="132" t="e">
        <f t="shared" si="22"/>
        <v>#VALUE!</v>
      </c>
      <c r="AJ16" s="132">
        <f t="shared" si="23"/>
      </c>
      <c r="AK16" s="132">
        <f t="shared" si="24"/>
      </c>
      <c r="AL16" s="132">
        <f t="shared" si="25"/>
      </c>
      <c r="AN16" s="132" t="e">
        <f t="shared" si="26"/>
        <v>#VALUE!</v>
      </c>
      <c r="AP16" s="133" t="e">
        <f t="shared" si="27"/>
        <v>#VALUE!</v>
      </c>
    </row>
    <row r="17" spans="1:42" ht="11.25">
      <c r="A17" s="146" t="s">
        <v>315</v>
      </c>
      <c r="B17" s="145" t="str">
        <f>REPT(F13,1)</f>
        <v> </v>
      </c>
      <c r="C17" s="145" t="s">
        <v>35</v>
      </c>
      <c r="D17" s="145" t="str">
        <f>REPT(F14,1)</f>
        <v> </v>
      </c>
      <c r="E17" s="351"/>
      <c r="F17" s="145" t="str">
        <f t="shared" si="0"/>
        <v> </v>
      </c>
      <c r="G17" s="142"/>
      <c r="H17" s="145" t="str">
        <f t="shared" si="1"/>
        <v> </v>
      </c>
      <c r="I17" s="132">
        <f t="shared" si="2"/>
        <v>0</v>
      </c>
      <c r="J17" s="132" t="e">
        <f t="shared" si="3"/>
        <v>#VALUE!</v>
      </c>
      <c r="K17" s="132" t="e">
        <f t="shared" si="4"/>
        <v>#VALUE!</v>
      </c>
      <c r="L17" s="132" t="e">
        <f t="shared" si="5"/>
        <v>#VALUE!</v>
      </c>
      <c r="M17" s="132" t="e">
        <f t="shared" si="6"/>
        <v>#VALUE!</v>
      </c>
      <c r="N17" s="132" t="e">
        <f t="shared" si="7"/>
        <v>#VALUE!</v>
      </c>
      <c r="O17" s="132" t="e">
        <f t="shared" si="8"/>
        <v>#VALUE!</v>
      </c>
      <c r="P17" s="132" t="e">
        <f t="shared" si="9"/>
        <v>#VALUE!</v>
      </c>
      <c r="Q17" s="132" t="e">
        <f t="shared" si="9"/>
        <v>#VALUE!</v>
      </c>
      <c r="R17" s="132" t="e">
        <f t="shared" si="9"/>
        <v>#VALUE!</v>
      </c>
      <c r="S17" s="132">
        <f t="shared" si="10"/>
        <v>0</v>
      </c>
      <c r="T17" s="132" t="e">
        <f t="shared" si="11"/>
        <v>#VALUE!</v>
      </c>
      <c r="U17" s="132" t="e">
        <f t="shared" si="12"/>
        <v>#VALUE!</v>
      </c>
      <c r="V17" s="132" t="e">
        <f t="shared" si="28"/>
        <v>#VALUE!</v>
      </c>
      <c r="W17" s="133"/>
      <c r="X17" s="132" t="e">
        <f t="shared" si="14"/>
        <v>#VALUE!</v>
      </c>
      <c r="Y17" s="132" t="e">
        <f t="shared" si="15"/>
        <v>#VALUE!</v>
      </c>
      <c r="Z17" s="132" t="e">
        <f t="shared" si="16"/>
        <v>#VALUE!</v>
      </c>
      <c r="AA17" s="133"/>
      <c r="AB17" s="132" t="e">
        <f t="shared" si="17"/>
        <v>#VALUE!</v>
      </c>
      <c r="AC17" s="132" t="e">
        <f t="shared" si="18"/>
        <v>#VALUE!</v>
      </c>
      <c r="AD17" s="132" t="e">
        <f t="shared" si="19"/>
        <v>#VALUE!</v>
      </c>
      <c r="AF17" s="132" t="e">
        <f t="shared" si="20"/>
        <v>#VALUE!</v>
      </c>
      <c r="AG17" s="132" t="e">
        <f t="shared" si="21"/>
        <v>#VALUE!</v>
      </c>
      <c r="AH17" s="132" t="e">
        <f t="shared" si="22"/>
        <v>#VALUE!</v>
      </c>
      <c r="AJ17" s="132">
        <f t="shared" si="23"/>
      </c>
      <c r="AK17" s="132">
        <f t="shared" si="24"/>
      </c>
      <c r="AL17" s="132">
        <f t="shared" si="25"/>
      </c>
      <c r="AN17" s="132" t="e">
        <f t="shared" si="26"/>
        <v>#VALUE!</v>
      </c>
      <c r="AP17" s="133" t="e">
        <f t="shared" si="27"/>
        <v>#VALUE!</v>
      </c>
    </row>
    <row r="18" spans="1:42" ht="11.25">
      <c r="A18" s="146" t="s">
        <v>316</v>
      </c>
      <c r="B18" s="145" t="str">
        <f>REPT(F15,1)</f>
        <v> </v>
      </c>
      <c r="C18" s="145" t="s">
        <v>35</v>
      </c>
      <c r="D18" s="145" t="str">
        <f>REPT(F16,1)</f>
        <v> </v>
      </c>
      <c r="E18" s="351"/>
      <c r="F18" s="145" t="str">
        <f t="shared" si="0"/>
        <v> </v>
      </c>
      <c r="G18" s="142"/>
      <c r="H18" s="145" t="str">
        <f t="shared" si="1"/>
        <v> </v>
      </c>
      <c r="I18" s="132">
        <f t="shared" si="2"/>
        <v>0</v>
      </c>
      <c r="J18" s="132" t="e">
        <f t="shared" si="3"/>
        <v>#VALUE!</v>
      </c>
      <c r="K18" s="132" t="e">
        <f t="shared" si="4"/>
        <v>#VALUE!</v>
      </c>
      <c r="L18" s="132" t="e">
        <f t="shared" si="5"/>
        <v>#VALUE!</v>
      </c>
      <c r="M18" s="132" t="e">
        <f t="shared" si="6"/>
        <v>#VALUE!</v>
      </c>
      <c r="N18" s="132" t="e">
        <f t="shared" si="7"/>
        <v>#VALUE!</v>
      </c>
      <c r="O18" s="132" t="e">
        <f t="shared" si="8"/>
        <v>#VALUE!</v>
      </c>
      <c r="P18" s="132" t="e">
        <f t="shared" si="9"/>
        <v>#VALUE!</v>
      </c>
      <c r="Q18" s="132" t="e">
        <f t="shared" si="9"/>
        <v>#VALUE!</v>
      </c>
      <c r="R18" s="132" t="e">
        <f t="shared" si="9"/>
        <v>#VALUE!</v>
      </c>
      <c r="S18" s="132">
        <f t="shared" si="10"/>
        <v>0</v>
      </c>
      <c r="T18" s="132" t="e">
        <f t="shared" si="11"/>
        <v>#VALUE!</v>
      </c>
      <c r="U18" s="132" t="e">
        <f t="shared" si="12"/>
        <v>#VALUE!</v>
      </c>
      <c r="V18" s="132" t="e">
        <f t="shared" si="28"/>
        <v>#VALUE!</v>
      </c>
      <c r="W18" s="133"/>
      <c r="X18" s="132" t="e">
        <f t="shared" si="14"/>
        <v>#VALUE!</v>
      </c>
      <c r="Y18" s="132" t="e">
        <f t="shared" si="15"/>
        <v>#VALUE!</v>
      </c>
      <c r="Z18" s="132" t="e">
        <f t="shared" si="16"/>
        <v>#VALUE!</v>
      </c>
      <c r="AA18" s="133"/>
      <c r="AB18" s="132" t="e">
        <f t="shared" si="17"/>
        <v>#VALUE!</v>
      </c>
      <c r="AC18" s="132" t="e">
        <f t="shared" si="18"/>
        <v>#VALUE!</v>
      </c>
      <c r="AD18" s="132" t="e">
        <f t="shared" si="19"/>
        <v>#VALUE!</v>
      </c>
      <c r="AF18" s="132" t="e">
        <f t="shared" si="20"/>
        <v>#VALUE!</v>
      </c>
      <c r="AG18" s="132" t="e">
        <f t="shared" si="21"/>
        <v>#VALUE!</v>
      </c>
      <c r="AH18" s="132" t="e">
        <f t="shared" si="22"/>
        <v>#VALUE!</v>
      </c>
      <c r="AJ18" s="132">
        <f t="shared" si="23"/>
      </c>
      <c r="AK18" s="132">
        <f t="shared" si="24"/>
      </c>
      <c r="AL18" s="132">
        <f t="shared" si="25"/>
      </c>
      <c r="AN18" s="132" t="e">
        <f t="shared" si="26"/>
        <v>#VALUE!</v>
      </c>
      <c r="AP18" s="133" t="e">
        <f t="shared" si="27"/>
        <v>#VALUE!</v>
      </c>
    </row>
    <row r="19" spans="1:42" ht="11.25">
      <c r="A19" s="146" t="s">
        <v>317</v>
      </c>
      <c r="B19" s="145" t="str">
        <f>REPT(F17,1)</f>
        <v> </v>
      </c>
      <c r="C19" s="145" t="s">
        <v>35</v>
      </c>
      <c r="D19" s="145" t="str">
        <f>REPT(F18,1)</f>
        <v> </v>
      </c>
      <c r="E19" s="351"/>
      <c r="F19" s="145" t="str">
        <f t="shared" si="0"/>
        <v> </v>
      </c>
      <c r="G19" s="142"/>
      <c r="H19" s="145" t="str">
        <f t="shared" si="1"/>
        <v> </v>
      </c>
      <c r="I19" s="132">
        <f t="shared" si="2"/>
        <v>0</v>
      </c>
      <c r="J19" s="132" t="e">
        <f t="shared" si="3"/>
        <v>#VALUE!</v>
      </c>
      <c r="K19" s="132" t="e">
        <f t="shared" si="4"/>
        <v>#VALUE!</v>
      </c>
      <c r="L19" s="132" t="e">
        <f t="shared" si="5"/>
        <v>#VALUE!</v>
      </c>
      <c r="M19" s="132" t="e">
        <f t="shared" si="6"/>
        <v>#VALUE!</v>
      </c>
      <c r="N19" s="132" t="e">
        <f t="shared" si="7"/>
        <v>#VALUE!</v>
      </c>
      <c r="O19" s="132" t="e">
        <f t="shared" si="8"/>
        <v>#VALUE!</v>
      </c>
      <c r="P19" s="132" t="e">
        <f t="shared" si="9"/>
        <v>#VALUE!</v>
      </c>
      <c r="Q19" s="132" t="e">
        <f t="shared" si="9"/>
        <v>#VALUE!</v>
      </c>
      <c r="R19" s="132" t="e">
        <f t="shared" si="9"/>
        <v>#VALUE!</v>
      </c>
      <c r="S19" s="132">
        <f t="shared" si="10"/>
        <v>0</v>
      </c>
      <c r="T19" s="132" t="e">
        <f t="shared" si="11"/>
        <v>#VALUE!</v>
      </c>
      <c r="U19" s="132" t="e">
        <f t="shared" si="12"/>
        <v>#VALUE!</v>
      </c>
      <c r="V19" s="132" t="e">
        <f t="shared" si="28"/>
        <v>#VALUE!</v>
      </c>
      <c r="W19" s="133"/>
      <c r="X19" s="132" t="e">
        <f t="shared" si="14"/>
        <v>#VALUE!</v>
      </c>
      <c r="Y19" s="132" t="e">
        <f t="shared" si="15"/>
        <v>#VALUE!</v>
      </c>
      <c r="Z19" s="132" t="e">
        <f t="shared" si="16"/>
        <v>#VALUE!</v>
      </c>
      <c r="AA19" s="133"/>
      <c r="AB19" s="132" t="e">
        <f t="shared" si="17"/>
        <v>#VALUE!</v>
      </c>
      <c r="AC19" s="132" t="e">
        <f t="shared" si="18"/>
        <v>#VALUE!</v>
      </c>
      <c r="AD19" s="132" t="e">
        <f t="shared" si="19"/>
        <v>#VALUE!</v>
      </c>
      <c r="AF19" s="132" t="e">
        <f t="shared" si="20"/>
        <v>#VALUE!</v>
      </c>
      <c r="AG19" s="132" t="e">
        <f t="shared" si="21"/>
        <v>#VALUE!</v>
      </c>
      <c r="AH19" s="132" t="e">
        <f t="shared" si="22"/>
        <v>#VALUE!</v>
      </c>
      <c r="AJ19" s="132">
        <f t="shared" si="23"/>
      </c>
      <c r="AK19" s="132">
        <f t="shared" si="24"/>
      </c>
      <c r="AL19" s="132">
        <f t="shared" si="25"/>
      </c>
      <c r="AN19" s="132" t="e">
        <f t="shared" si="26"/>
        <v>#VALUE!</v>
      </c>
      <c r="AP19" s="133" t="e">
        <f t="shared" si="27"/>
        <v>#VALUE!</v>
      </c>
    </row>
    <row r="20" spans="1:42" ht="11.25">
      <c r="A20" s="146" t="s">
        <v>318</v>
      </c>
      <c r="B20" s="145" t="str">
        <f>REPT(H17,1)</f>
        <v> </v>
      </c>
      <c r="C20" s="145" t="s">
        <v>35</v>
      </c>
      <c r="D20" s="145" t="str">
        <f>REPT(H18,1)</f>
        <v> </v>
      </c>
      <c r="E20" s="351"/>
      <c r="F20" s="145" t="str">
        <f t="shared" si="0"/>
        <v> </v>
      </c>
      <c r="G20" s="142"/>
      <c r="H20" s="145" t="str">
        <f t="shared" si="1"/>
        <v> </v>
      </c>
      <c r="I20" s="132">
        <f t="shared" si="2"/>
        <v>0</v>
      </c>
      <c r="J20" s="132" t="e">
        <f t="shared" si="3"/>
        <v>#VALUE!</v>
      </c>
      <c r="K20" s="132" t="e">
        <f t="shared" si="4"/>
        <v>#VALUE!</v>
      </c>
      <c r="L20" s="132" t="e">
        <f t="shared" si="5"/>
        <v>#VALUE!</v>
      </c>
      <c r="M20" s="132" t="e">
        <f t="shared" si="6"/>
        <v>#VALUE!</v>
      </c>
      <c r="N20" s="132" t="e">
        <f t="shared" si="7"/>
        <v>#VALUE!</v>
      </c>
      <c r="O20" s="132" t="e">
        <f t="shared" si="8"/>
        <v>#VALUE!</v>
      </c>
      <c r="P20" s="132" t="e">
        <f t="shared" si="9"/>
        <v>#VALUE!</v>
      </c>
      <c r="Q20" s="132" t="e">
        <f t="shared" si="9"/>
        <v>#VALUE!</v>
      </c>
      <c r="R20" s="132" t="e">
        <f t="shared" si="9"/>
        <v>#VALUE!</v>
      </c>
      <c r="S20" s="132">
        <f t="shared" si="10"/>
        <v>0</v>
      </c>
      <c r="T20" s="132" t="e">
        <f t="shared" si="11"/>
        <v>#VALUE!</v>
      </c>
      <c r="U20" s="132" t="e">
        <f t="shared" si="12"/>
        <v>#VALUE!</v>
      </c>
      <c r="V20" s="132" t="e">
        <f t="shared" si="28"/>
        <v>#VALUE!</v>
      </c>
      <c r="W20" s="133"/>
      <c r="X20" s="132" t="e">
        <f t="shared" si="14"/>
        <v>#VALUE!</v>
      </c>
      <c r="Y20" s="132" t="e">
        <f t="shared" si="15"/>
        <v>#VALUE!</v>
      </c>
      <c r="Z20" s="132" t="e">
        <f t="shared" si="16"/>
        <v>#VALUE!</v>
      </c>
      <c r="AA20" s="133"/>
      <c r="AB20" s="132" t="e">
        <f t="shared" si="17"/>
        <v>#VALUE!</v>
      </c>
      <c r="AC20" s="132" t="e">
        <f t="shared" si="18"/>
        <v>#VALUE!</v>
      </c>
      <c r="AD20" s="132" t="e">
        <f t="shared" si="19"/>
        <v>#VALUE!</v>
      </c>
      <c r="AF20" s="132" t="e">
        <f t="shared" si="20"/>
        <v>#VALUE!</v>
      </c>
      <c r="AG20" s="132" t="e">
        <f t="shared" si="21"/>
        <v>#VALUE!</v>
      </c>
      <c r="AH20" s="132" t="e">
        <f t="shared" si="22"/>
        <v>#VALUE!</v>
      </c>
      <c r="AJ20" s="132">
        <f t="shared" si="23"/>
      </c>
      <c r="AK20" s="132">
        <f t="shared" si="24"/>
      </c>
      <c r="AL20" s="132">
        <f t="shared" si="25"/>
      </c>
      <c r="AN20" s="132" t="e">
        <f t="shared" si="26"/>
        <v>#VALUE!</v>
      </c>
      <c r="AP20" s="133" t="e">
        <f t="shared" si="27"/>
        <v>#VALUE!</v>
      </c>
    </row>
    <row r="21" spans="1:42" ht="11.25">
      <c r="A21" s="146" t="s">
        <v>319</v>
      </c>
      <c r="B21" s="145" t="str">
        <f>REPT(H13,1)</f>
        <v> </v>
      </c>
      <c r="C21" s="145" t="s">
        <v>35</v>
      </c>
      <c r="D21" s="145" t="str">
        <f>REPT(H14,1)</f>
        <v> </v>
      </c>
      <c r="E21" s="351"/>
      <c r="F21" s="145" t="str">
        <f>IF(S21&lt;2,TOM,IF($AP21=1,B21,D21))</f>
        <v> </v>
      </c>
      <c r="G21" s="142"/>
      <c r="H21" s="145" t="str">
        <f>IF(S21&lt;2,TOM,IF($AP21=1,D21,B21))</f>
        <v> </v>
      </c>
      <c r="I21" s="132">
        <f aca="true" t="shared" si="29" ref="I21:I36">LEN(E21)</f>
        <v>0</v>
      </c>
      <c r="J21" s="132" t="e">
        <f aca="true" t="shared" si="30" ref="J21:J36">FIND("/",$E21)</f>
        <v>#VALUE!</v>
      </c>
      <c r="K21" s="132" t="e">
        <f aca="true" t="shared" si="31" ref="K21:K36">FIND("/",$E21,($J21+1))</f>
        <v>#VALUE!</v>
      </c>
      <c r="L21" s="132" t="e">
        <f aca="true" t="shared" si="32" ref="L21:L36">FIND("/",$E21,($K21+1))</f>
        <v>#VALUE!</v>
      </c>
      <c r="M21" s="132" t="e">
        <f aca="true" t="shared" si="33" ref="M21:M36">FIND("/",$E21,($L21+1))</f>
        <v>#VALUE!</v>
      </c>
      <c r="N21" s="132" t="e">
        <f aca="true" t="shared" si="34" ref="N21:N36">FIND("/",$E21,($M21+1))</f>
        <v>#VALUE!</v>
      </c>
      <c r="O21" s="132" t="e">
        <f aca="true" t="shared" si="35" ref="O21:O36">FIND(" ",$E21)</f>
        <v>#VALUE!</v>
      </c>
      <c r="P21" s="132" t="e">
        <f aca="true" t="shared" si="36" ref="P21:R36">FIND(" ",$E21,O21+1)</f>
        <v>#VALUE!</v>
      </c>
      <c r="Q21" s="132" t="e">
        <f t="shared" si="36"/>
        <v>#VALUE!</v>
      </c>
      <c r="R21" s="132" t="e">
        <f t="shared" si="36"/>
        <v>#VALUE!</v>
      </c>
      <c r="S21" s="132">
        <f aca="true" t="shared" si="37" ref="S21:S36">COUNT(J21:N21)</f>
        <v>0</v>
      </c>
      <c r="T21" s="132" t="e">
        <f aca="true" t="shared" si="38" ref="T21:T36">MID($E21,1,J21-1)</f>
        <v>#VALUE!</v>
      </c>
      <c r="U21" s="132" t="e">
        <f aca="true" t="shared" si="39" ref="U21:U36">MID($E21,J21+1,2)</f>
        <v>#VALUE!</v>
      </c>
      <c r="V21" s="132" t="e">
        <f t="shared" si="28"/>
        <v>#VALUE!</v>
      </c>
      <c r="W21" s="133"/>
      <c r="X21" s="132" t="e">
        <f aca="true" t="shared" si="40" ref="X21:X36">MID($E21,O21+1,K21-O21-1)</f>
        <v>#VALUE!</v>
      </c>
      <c r="Y21" s="132" t="e">
        <f aca="true" t="shared" si="41" ref="Y21:Y36">MID($E21,K21+1,2)</f>
        <v>#VALUE!</v>
      </c>
      <c r="Z21" s="132" t="e">
        <f aca="true" t="shared" si="42" ref="Z21:Z36">IF(VALUE(X21)&gt;VALUE(Y21),1,5)</f>
        <v>#VALUE!</v>
      </c>
      <c r="AA21" s="133"/>
      <c r="AB21" s="132" t="e">
        <f aca="true" t="shared" si="43" ref="AB21:AB36">MID($E21,P21+1,L21-P21-1)</f>
        <v>#VALUE!</v>
      </c>
      <c r="AC21" s="132" t="e">
        <f aca="true" t="shared" si="44" ref="AC21:AC36">MID($E21,L21+1,2)</f>
        <v>#VALUE!</v>
      </c>
      <c r="AD21" s="132" t="e">
        <f aca="true" t="shared" si="45" ref="AD21:AD36">IF(VALUE(AB21)&gt;VALUE(AC21),1,5)</f>
        <v>#VALUE!</v>
      </c>
      <c r="AF21" s="132" t="e">
        <f aca="true" t="shared" si="46" ref="AF21:AF36">IF(S21=3,"",MID($E21,Q21+1,M21-Q21-1))</f>
        <v>#VALUE!</v>
      </c>
      <c r="AG21" s="132" t="e">
        <f aca="true" t="shared" si="47" ref="AG21:AG36">IF(S21=3,"",MID($E21,M21+1,2))</f>
        <v>#VALUE!</v>
      </c>
      <c r="AH21" s="132" t="e">
        <f aca="true" t="shared" si="48" ref="AH21:AH36">IF(AF21="","",IF(VALUE(AF21)&gt;VALUE(AG21),1,5))</f>
        <v>#VALUE!</v>
      </c>
      <c r="AJ21" s="132">
        <f aca="true" t="shared" si="49" ref="AJ21:AJ36">IF(S21&lt;5,"",MID($E21,R21+1,N21-R21-1))</f>
      </c>
      <c r="AK21" s="132">
        <f aca="true" t="shared" si="50" ref="AK21:AK36">IF(S21&lt;5,"",MID($E21,N21+1,2))</f>
      </c>
      <c r="AL21" s="132">
        <f aca="true" t="shared" si="51" ref="AL21:AL36">IF(AJ21="","",IF(VALUE(AJ21)&gt;VALUE(AK21),1,5))</f>
      </c>
      <c r="AN21" s="132" t="e">
        <f aca="true" t="shared" si="52" ref="AN21:AN36">SUM(V21,Z21,AD21,AH21,AL21)</f>
        <v>#VALUE!</v>
      </c>
      <c r="AP21" s="133" t="e">
        <f aca="true" t="shared" si="53" ref="AP21:AP36">IF(AN21&lt;1,0,IF(AN21&lt;14,1,2))</f>
        <v>#VALUE!</v>
      </c>
    </row>
    <row r="22" spans="1:42" ht="11.25">
      <c r="A22" s="146" t="s">
        <v>320</v>
      </c>
      <c r="B22" s="145" t="str">
        <f>REPT(H15,1)</f>
        <v> </v>
      </c>
      <c r="C22" s="145" t="s">
        <v>35</v>
      </c>
      <c r="D22" s="145" t="str">
        <f>REPT(H16,1)</f>
        <v> </v>
      </c>
      <c r="E22" s="351"/>
      <c r="F22" s="145" t="str">
        <f>IF(S22&lt;2,TOM,IF($AP22=1,B22,D22))</f>
        <v> </v>
      </c>
      <c r="G22" s="142"/>
      <c r="H22" s="145" t="str">
        <f>IF(S22&lt;2,TOM,IF($AP22=1,D22,B22))</f>
        <v> </v>
      </c>
      <c r="I22" s="132">
        <f t="shared" si="29"/>
        <v>0</v>
      </c>
      <c r="J22" s="132" t="e">
        <f t="shared" si="30"/>
        <v>#VALUE!</v>
      </c>
      <c r="K22" s="132" t="e">
        <f t="shared" si="31"/>
        <v>#VALUE!</v>
      </c>
      <c r="L22" s="132" t="e">
        <f t="shared" si="32"/>
        <v>#VALUE!</v>
      </c>
      <c r="M22" s="132" t="e">
        <f t="shared" si="33"/>
        <v>#VALUE!</v>
      </c>
      <c r="N22" s="132" t="e">
        <f t="shared" si="34"/>
        <v>#VALUE!</v>
      </c>
      <c r="O22" s="132" t="e">
        <f t="shared" si="35"/>
        <v>#VALUE!</v>
      </c>
      <c r="P22" s="132" t="e">
        <f t="shared" si="36"/>
        <v>#VALUE!</v>
      </c>
      <c r="Q22" s="132" t="e">
        <f t="shared" si="36"/>
        <v>#VALUE!</v>
      </c>
      <c r="R22" s="132" t="e">
        <f t="shared" si="36"/>
        <v>#VALUE!</v>
      </c>
      <c r="S22" s="132">
        <f t="shared" si="37"/>
        <v>0</v>
      </c>
      <c r="T22" s="132" t="e">
        <f t="shared" si="38"/>
        <v>#VALUE!</v>
      </c>
      <c r="U22" s="132" t="e">
        <f t="shared" si="39"/>
        <v>#VALUE!</v>
      </c>
      <c r="V22" s="132" t="e">
        <f t="shared" si="28"/>
        <v>#VALUE!</v>
      </c>
      <c r="W22" s="133"/>
      <c r="X22" s="132" t="e">
        <f t="shared" si="40"/>
        <v>#VALUE!</v>
      </c>
      <c r="Y22" s="132" t="e">
        <f t="shared" si="41"/>
        <v>#VALUE!</v>
      </c>
      <c r="Z22" s="132" t="e">
        <f t="shared" si="42"/>
        <v>#VALUE!</v>
      </c>
      <c r="AA22" s="133"/>
      <c r="AB22" s="132" t="e">
        <f t="shared" si="43"/>
        <v>#VALUE!</v>
      </c>
      <c r="AC22" s="132" t="e">
        <f t="shared" si="44"/>
        <v>#VALUE!</v>
      </c>
      <c r="AD22" s="132" t="e">
        <f t="shared" si="45"/>
        <v>#VALUE!</v>
      </c>
      <c r="AF22" s="132" t="e">
        <f t="shared" si="46"/>
        <v>#VALUE!</v>
      </c>
      <c r="AG22" s="132" t="e">
        <f t="shared" si="47"/>
        <v>#VALUE!</v>
      </c>
      <c r="AH22" s="132" t="e">
        <f t="shared" si="48"/>
        <v>#VALUE!</v>
      </c>
      <c r="AJ22" s="132">
        <f t="shared" si="49"/>
      </c>
      <c r="AK22" s="132">
        <f t="shared" si="50"/>
      </c>
      <c r="AL22" s="132">
        <f t="shared" si="51"/>
      </c>
      <c r="AN22" s="132" t="e">
        <f t="shared" si="52"/>
        <v>#VALUE!</v>
      </c>
      <c r="AP22" s="133" t="e">
        <f t="shared" si="53"/>
        <v>#VALUE!</v>
      </c>
    </row>
    <row r="23" spans="1:42" ht="11.25">
      <c r="A23" s="146" t="s">
        <v>321</v>
      </c>
      <c r="B23" s="145" t="str">
        <f>REPT(F21,1)</f>
        <v> </v>
      </c>
      <c r="C23" s="145" t="s">
        <v>35</v>
      </c>
      <c r="D23" s="145" t="str">
        <f>REPT(F22,1)</f>
        <v> </v>
      </c>
      <c r="E23" s="351"/>
      <c r="F23" s="145" t="str">
        <f>IF(S23&lt;2,TOM,IF($AP23=1,B23,D23))</f>
        <v> </v>
      </c>
      <c r="G23" s="142"/>
      <c r="H23" s="145" t="str">
        <f>IF(S23&lt;2,TOM,IF($AP23=1,D23,B23))</f>
        <v> </v>
      </c>
      <c r="I23" s="132">
        <f t="shared" si="29"/>
        <v>0</v>
      </c>
      <c r="J23" s="132" t="e">
        <f t="shared" si="30"/>
        <v>#VALUE!</v>
      </c>
      <c r="K23" s="132" t="e">
        <f t="shared" si="31"/>
        <v>#VALUE!</v>
      </c>
      <c r="L23" s="132" t="e">
        <f t="shared" si="32"/>
        <v>#VALUE!</v>
      </c>
      <c r="M23" s="132" t="e">
        <f t="shared" si="33"/>
        <v>#VALUE!</v>
      </c>
      <c r="N23" s="132" t="e">
        <f t="shared" si="34"/>
        <v>#VALUE!</v>
      </c>
      <c r="O23" s="132" t="e">
        <f t="shared" si="35"/>
        <v>#VALUE!</v>
      </c>
      <c r="P23" s="132" t="e">
        <f t="shared" si="36"/>
        <v>#VALUE!</v>
      </c>
      <c r="Q23" s="132" t="e">
        <f t="shared" si="36"/>
        <v>#VALUE!</v>
      </c>
      <c r="R23" s="132" t="e">
        <f t="shared" si="36"/>
        <v>#VALUE!</v>
      </c>
      <c r="S23" s="132">
        <f t="shared" si="37"/>
        <v>0</v>
      </c>
      <c r="T23" s="132" t="e">
        <f t="shared" si="38"/>
        <v>#VALUE!</v>
      </c>
      <c r="U23" s="132" t="e">
        <f t="shared" si="39"/>
        <v>#VALUE!</v>
      </c>
      <c r="V23" s="132" t="e">
        <f t="shared" si="28"/>
        <v>#VALUE!</v>
      </c>
      <c r="W23" s="133"/>
      <c r="X23" s="132" t="e">
        <f t="shared" si="40"/>
        <v>#VALUE!</v>
      </c>
      <c r="Y23" s="132" t="e">
        <f t="shared" si="41"/>
        <v>#VALUE!</v>
      </c>
      <c r="Z23" s="132" t="e">
        <f t="shared" si="42"/>
        <v>#VALUE!</v>
      </c>
      <c r="AA23" s="133"/>
      <c r="AB23" s="132" t="e">
        <f t="shared" si="43"/>
        <v>#VALUE!</v>
      </c>
      <c r="AC23" s="132" t="e">
        <f t="shared" si="44"/>
        <v>#VALUE!</v>
      </c>
      <c r="AD23" s="132" t="e">
        <f t="shared" si="45"/>
        <v>#VALUE!</v>
      </c>
      <c r="AF23" s="132" t="e">
        <f t="shared" si="46"/>
        <v>#VALUE!</v>
      </c>
      <c r="AG23" s="132" t="e">
        <f t="shared" si="47"/>
        <v>#VALUE!</v>
      </c>
      <c r="AH23" s="132" t="e">
        <f t="shared" si="48"/>
        <v>#VALUE!</v>
      </c>
      <c r="AJ23" s="132">
        <f t="shared" si="49"/>
      </c>
      <c r="AK23" s="132">
        <f t="shared" si="50"/>
      </c>
      <c r="AL23" s="132">
        <f t="shared" si="51"/>
      </c>
      <c r="AN23" s="132" t="e">
        <f t="shared" si="52"/>
        <v>#VALUE!</v>
      </c>
      <c r="AP23" s="133" t="e">
        <f t="shared" si="53"/>
        <v>#VALUE!</v>
      </c>
    </row>
    <row r="24" spans="1:42" ht="11.25">
      <c r="A24" s="146" t="s">
        <v>322</v>
      </c>
      <c r="B24" s="145" t="str">
        <f>REPT(H21,1)</f>
        <v> </v>
      </c>
      <c r="C24" s="145" t="s">
        <v>35</v>
      </c>
      <c r="D24" s="145" t="str">
        <f>REPT(H22,1)</f>
        <v> </v>
      </c>
      <c r="E24" s="351"/>
      <c r="F24" s="145" t="str">
        <f>IF(S24&lt;2,TOM,IF($AP24=1,B24,D24))</f>
        <v> </v>
      </c>
      <c r="G24" s="142"/>
      <c r="H24" s="145" t="str">
        <f>IF(S24&lt;2,TOM,IF($AP24=1,D24,B24))</f>
        <v> </v>
      </c>
      <c r="I24" s="132">
        <f t="shared" si="29"/>
        <v>0</v>
      </c>
      <c r="J24" s="132" t="e">
        <f t="shared" si="30"/>
        <v>#VALUE!</v>
      </c>
      <c r="K24" s="132" t="e">
        <f t="shared" si="31"/>
        <v>#VALUE!</v>
      </c>
      <c r="L24" s="132" t="e">
        <f t="shared" si="32"/>
        <v>#VALUE!</v>
      </c>
      <c r="M24" s="132" t="e">
        <f t="shared" si="33"/>
        <v>#VALUE!</v>
      </c>
      <c r="N24" s="132" t="e">
        <f t="shared" si="34"/>
        <v>#VALUE!</v>
      </c>
      <c r="O24" s="132" t="e">
        <f t="shared" si="35"/>
        <v>#VALUE!</v>
      </c>
      <c r="P24" s="132" t="e">
        <f t="shared" si="36"/>
        <v>#VALUE!</v>
      </c>
      <c r="Q24" s="132" t="e">
        <f t="shared" si="36"/>
        <v>#VALUE!</v>
      </c>
      <c r="R24" s="132" t="e">
        <f t="shared" si="36"/>
        <v>#VALUE!</v>
      </c>
      <c r="S24" s="132">
        <f t="shared" si="37"/>
        <v>0</v>
      </c>
      <c r="T24" s="132" t="e">
        <f t="shared" si="38"/>
        <v>#VALUE!</v>
      </c>
      <c r="U24" s="132" t="e">
        <f t="shared" si="39"/>
        <v>#VALUE!</v>
      </c>
      <c r="V24" s="132" t="e">
        <f t="shared" si="28"/>
        <v>#VALUE!</v>
      </c>
      <c r="W24" s="133"/>
      <c r="X24" s="132" t="e">
        <f t="shared" si="40"/>
        <v>#VALUE!</v>
      </c>
      <c r="Y24" s="132" t="e">
        <f t="shared" si="41"/>
        <v>#VALUE!</v>
      </c>
      <c r="Z24" s="132" t="e">
        <f t="shared" si="42"/>
        <v>#VALUE!</v>
      </c>
      <c r="AA24" s="133"/>
      <c r="AB24" s="132" t="e">
        <f t="shared" si="43"/>
        <v>#VALUE!</v>
      </c>
      <c r="AC24" s="132" t="e">
        <f t="shared" si="44"/>
        <v>#VALUE!</v>
      </c>
      <c r="AD24" s="132" t="e">
        <f t="shared" si="45"/>
        <v>#VALUE!</v>
      </c>
      <c r="AF24" s="132" t="e">
        <f t="shared" si="46"/>
        <v>#VALUE!</v>
      </c>
      <c r="AG24" s="132" t="e">
        <f t="shared" si="47"/>
        <v>#VALUE!</v>
      </c>
      <c r="AH24" s="132" t="e">
        <f t="shared" si="48"/>
        <v>#VALUE!</v>
      </c>
      <c r="AJ24" s="132">
        <f t="shared" si="49"/>
      </c>
      <c r="AK24" s="132">
        <f t="shared" si="50"/>
      </c>
      <c r="AL24" s="132">
        <f t="shared" si="51"/>
      </c>
      <c r="AN24" s="132" t="e">
        <f t="shared" si="52"/>
        <v>#VALUE!</v>
      </c>
      <c r="AP24" s="133" t="e">
        <f t="shared" si="53"/>
        <v>#VALUE!</v>
      </c>
    </row>
    <row r="25" spans="1:42" ht="11.25">
      <c r="A25" s="146" t="s">
        <v>323</v>
      </c>
      <c r="B25" s="145" t="str">
        <f>REPT(H5,1)</f>
        <v>Bye</v>
      </c>
      <c r="C25" s="145" t="s">
        <v>35</v>
      </c>
      <c r="D25" s="145" t="str">
        <f>REPT(H6,1)</f>
        <v> </v>
      </c>
      <c r="E25" s="351" t="s">
        <v>449</v>
      </c>
      <c r="F25" s="145" t="str">
        <f aca="true" t="shared" si="54" ref="F25:F36">IF(S25&lt;2,TOM,IF($AP25=1,B25,D25))</f>
        <v> </v>
      </c>
      <c r="G25" s="142"/>
      <c r="H25" s="145" t="str">
        <f aca="true" t="shared" si="55" ref="H25:H36">IF(S25&lt;2,TOM,IF($AP25=1,D25,B25))</f>
        <v>Bye</v>
      </c>
      <c r="I25" s="132">
        <f t="shared" si="29"/>
        <v>11</v>
      </c>
      <c r="J25" s="132">
        <f t="shared" si="30"/>
        <v>2</v>
      </c>
      <c r="K25" s="132">
        <f t="shared" si="31"/>
        <v>6</v>
      </c>
      <c r="L25" s="132">
        <f t="shared" si="32"/>
        <v>10</v>
      </c>
      <c r="M25" s="132" t="e">
        <f t="shared" si="33"/>
        <v>#VALUE!</v>
      </c>
      <c r="N25" s="132" t="e">
        <f t="shared" si="34"/>
        <v>#VALUE!</v>
      </c>
      <c r="O25" s="132">
        <f t="shared" si="35"/>
        <v>4</v>
      </c>
      <c r="P25" s="132">
        <f t="shared" si="36"/>
        <v>8</v>
      </c>
      <c r="Q25" s="132" t="e">
        <f t="shared" si="36"/>
        <v>#VALUE!</v>
      </c>
      <c r="R25" s="132" t="e">
        <f t="shared" si="36"/>
        <v>#VALUE!</v>
      </c>
      <c r="S25" s="132">
        <f t="shared" si="37"/>
        <v>3</v>
      </c>
      <c r="T25" s="132" t="str">
        <f t="shared" si="38"/>
        <v>0</v>
      </c>
      <c r="U25" s="132" t="str">
        <f t="shared" si="39"/>
        <v>9 </v>
      </c>
      <c r="V25" s="132">
        <f t="shared" si="28"/>
        <v>5</v>
      </c>
      <c r="W25" s="133"/>
      <c r="X25" s="132" t="str">
        <f t="shared" si="40"/>
        <v>0</v>
      </c>
      <c r="Y25" s="132" t="str">
        <f t="shared" si="41"/>
        <v>9 </v>
      </c>
      <c r="Z25" s="132">
        <f t="shared" si="42"/>
        <v>5</v>
      </c>
      <c r="AA25" s="133"/>
      <c r="AB25" s="132" t="str">
        <f t="shared" si="43"/>
        <v>0</v>
      </c>
      <c r="AC25" s="132" t="str">
        <f t="shared" si="44"/>
        <v>9</v>
      </c>
      <c r="AD25" s="132">
        <f t="shared" si="45"/>
        <v>5</v>
      </c>
      <c r="AF25" s="132">
        <f t="shared" si="46"/>
      </c>
      <c r="AG25" s="132">
        <f t="shared" si="47"/>
      </c>
      <c r="AH25" s="132">
        <f t="shared" si="48"/>
      </c>
      <c r="AJ25" s="132">
        <f t="shared" si="49"/>
      </c>
      <c r="AK25" s="132">
        <f t="shared" si="50"/>
      </c>
      <c r="AL25" s="132">
        <f t="shared" si="51"/>
      </c>
      <c r="AN25" s="132">
        <f t="shared" si="52"/>
        <v>15</v>
      </c>
      <c r="AP25" s="133">
        <f t="shared" si="53"/>
        <v>2</v>
      </c>
    </row>
    <row r="26" spans="1:42" ht="11.25">
      <c r="A26" s="146" t="s">
        <v>324</v>
      </c>
      <c r="B26" s="145" t="str">
        <f>REPT(H7,1)</f>
        <v>Bye</v>
      </c>
      <c r="C26" s="145" t="s">
        <v>35</v>
      </c>
      <c r="D26" s="145" t="str">
        <f>REPT(H8,1)</f>
        <v>Bye</v>
      </c>
      <c r="E26" s="351" t="s">
        <v>448</v>
      </c>
      <c r="F26" s="145" t="str">
        <f t="shared" si="54"/>
        <v>Bye</v>
      </c>
      <c r="G26" s="142"/>
      <c r="H26" s="145" t="str">
        <f t="shared" si="55"/>
        <v>Bye</v>
      </c>
      <c r="I26" s="132">
        <f t="shared" si="29"/>
        <v>11</v>
      </c>
      <c r="J26" s="132">
        <f t="shared" si="30"/>
        <v>2</v>
      </c>
      <c r="K26" s="132">
        <f t="shared" si="31"/>
        <v>6</v>
      </c>
      <c r="L26" s="132">
        <f t="shared" si="32"/>
        <v>10</v>
      </c>
      <c r="M26" s="132" t="e">
        <f t="shared" si="33"/>
        <v>#VALUE!</v>
      </c>
      <c r="N26" s="132" t="e">
        <f t="shared" si="34"/>
        <v>#VALUE!</v>
      </c>
      <c r="O26" s="132">
        <f t="shared" si="35"/>
        <v>4</v>
      </c>
      <c r="P26" s="132">
        <f t="shared" si="36"/>
        <v>8</v>
      </c>
      <c r="Q26" s="132" t="e">
        <f t="shared" si="36"/>
        <v>#VALUE!</v>
      </c>
      <c r="R26" s="132" t="e">
        <f t="shared" si="36"/>
        <v>#VALUE!</v>
      </c>
      <c r="S26" s="132">
        <f t="shared" si="37"/>
        <v>3</v>
      </c>
      <c r="T26" s="132" t="str">
        <f t="shared" si="38"/>
        <v>9</v>
      </c>
      <c r="U26" s="132" t="str">
        <f t="shared" si="39"/>
        <v>0 </v>
      </c>
      <c r="V26" s="132">
        <f t="shared" si="28"/>
        <v>1</v>
      </c>
      <c r="W26" s="133"/>
      <c r="X26" s="132" t="str">
        <f t="shared" si="40"/>
        <v>9</v>
      </c>
      <c r="Y26" s="132" t="str">
        <f t="shared" si="41"/>
        <v>0 </v>
      </c>
      <c r="Z26" s="132">
        <f t="shared" si="42"/>
        <v>1</v>
      </c>
      <c r="AA26" s="133"/>
      <c r="AB26" s="132" t="str">
        <f t="shared" si="43"/>
        <v>9</v>
      </c>
      <c r="AC26" s="132" t="str">
        <f t="shared" si="44"/>
        <v>0</v>
      </c>
      <c r="AD26" s="132">
        <f t="shared" si="45"/>
        <v>1</v>
      </c>
      <c r="AF26" s="132">
        <f t="shared" si="46"/>
      </c>
      <c r="AG26" s="132">
        <f t="shared" si="47"/>
      </c>
      <c r="AH26" s="132">
        <f t="shared" si="48"/>
      </c>
      <c r="AJ26" s="132">
        <f t="shared" si="49"/>
      </c>
      <c r="AK26" s="132">
        <f t="shared" si="50"/>
      </c>
      <c r="AL26" s="132">
        <f t="shared" si="51"/>
      </c>
      <c r="AN26" s="132">
        <f t="shared" si="52"/>
        <v>3</v>
      </c>
      <c r="AP26" s="133">
        <f t="shared" si="53"/>
        <v>1</v>
      </c>
    </row>
    <row r="27" spans="1:42" ht="11.25">
      <c r="A27" s="146" t="s">
        <v>325</v>
      </c>
      <c r="B27" s="145" t="str">
        <f>REPT(H9,1)</f>
        <v>Bye</v>
      </c>
      <c r="C27" s="145" t="s">
        <v>35</v>
      </c>
      <c r="D27" s="145" t="str">
        <f>REPT(H10,1)</f>
        <v> </v>
      </c>
      <c r="E27" s="351" t="s">
        <v>449</v>
      </c>
      <c r="F27" s="145" t="str">
        <f t="shared" si="54"/>
        <v> </v>
      </c>
      <c r="G27" s="142"/>
      <c r="H27" s="145" t="str">
        <f t="shared" si="55"/>
        <v>Bye</v>
      </c>
      <c r="I27" s="132">
        <f t="shared" si="29"/>
        <v>11</v>
      </c>
      <c r="J27" s="132">
        <f t="shared" si="30"/>
        <v>2</v>
      </c>
      <c r="K27" s="132">
        <f t="shared" si="31"/>
        <v>6</v>
      </c>
      <c r="L27" s="132">
        <f t="shared" si="32"/>
        <v>10</v>
      </c>
      <c r="M27" s="132" t="e">
        <f t="shared" si="33"/>
        <v>#VALUE!</v>
      </c>
      <c r="N27" s="132" t="e">
        <f t="shared" si="34"/>
        <v>#VALUE!</v>
      </c>
      <c r="O27" s="132">
        <f t="shared" si="35"/>
        <v>4</v>
      </c>
      <c r="P27" s="132">
        <f t="shared" si="36"/>
        <v>8</v>
      </c>
      <c r="Q27" s="132" t="e">
        <f t="shared" si="36"/>
        <v>#VALUE!</v>
      </c>
      <c r="R27" s="132" t="e">
        <f t="shared" si="36"/>
        <v>#VALUE!</v>
      </c>
      <c r="S27" s="132">
        <f t="shared" si="37"/>
        <v>3</v>
      </c>
      <c r="T27" s="132" t="str">
        <f t="shared" si="38"/>
        <v>0</v>
      </c>
      <c r="U27" s="132" t="str">
        <f t="shared" si="39"/>
        <v>9 </v>
      </c>
      <c r="V27" s="132">
        <f t="shared" si="28"/>
        <v>5</v>
      </c>
      <c r="W27" s="133"/>
      <c r="X27" s="132" t="str">
        <f t="shared" si="40"/>
        <v>0</v>
      </c>
      <c r="Y27" s="132" t="str">
        <f t="shared" si="41"/>
        <v>9 </v>
      </c>
      <c r="Z27" s="132">
        <f t="shared" si="42"/>
        <v>5</v>
      </c>
      <c r="AA27" s="133"/>
      <c r="AB27" s="132" t="str">
        <f t="shared" si="43"/>
        <v>0</v>
      </c>
      <c r="AC27" s="132" t="str">
        <f t="shared" si="44"/>
        <v>9</v>
      </c>
      <c r="AD27" s="132">
        <f t="shared" si="45"/>
        <v>5</v>
      </c>
      <c r="AF27" s="132">
        <f t="shared" si="46"/>
      </c>
      <c r="AG27" s="132">
        <f t="shared" si="47"/>
      </c>
      <c r="AH27" s="132">
        <f t="shared" si="48"/>
      </c>
      <c r="AJ27" s="132">
        <f t="shared" si="49"/>
      </c>
      <c r="AK27" s="132">
        <f t="shared" si="50"/>
      </c>
      <c r="AL27" s="132">
        <f t="shared" si="51"/>
      </c>
      <c r="AN27" s="132">
        <f t="shared" si="52"/>
        <v>15</v>
      </c>
      <c r="AP27" s="133">
        <f t="shared" si="53"/>
        <v>2</v>
      </c>
    </row>
    <row r="28" spans="1:42" ht="11.25">
      <c r="A28" s="146" t="s">
        <v>326</v>
      </c>
      <c r="B28" s="145" t="str">
        <f>REPT(H11,1)</f>
        <v> </v>
      </c>
      <c r="C28" s="145" t="s">
        <v>35</v>
      </c>
      <c r="D28" s="145" t="str">
        <f>REPT(H12,1)</f>
        <v>Bye</v>
      </c>
      <c r="E28" s="351" t="s">
        <v>448</v>
      </c>
      <c r="F28" s="145" t="str">
        <f t="shared" si="54"/>
        <v> </v>
      </c>
      <c r="G28" s="142"/>
      <c r="H28" s="145" t="str">
        <f t="shared" si="55"/>
        <v>Bye</v>
      </c>
      <c r="I28" s="132">
        <f t="shared" si="29"/>
        <v>11</v>
      </c>
      <c r="J28" s="132">
        <f t="shared" si="30"/>
        <v>2</v>
      </c>
      <c r="K28" s="132">
        <f t="shared" si="31"/>
        <v>6</v>
      </c>
      <c r="L28" s="132">
        <f t="shared" si="32"/>
        <v>10</v>
      </c>
      <c r="M28" s="132" t="e">
        <f t="shared" si="33"/>
        <v>#VALUE!</v>
      </c>
      <c r="N28" s="132" t="e">
        <f t="shared" si="34"/>
        <v>#VALUE!</v>
      </c>
      <c r="O28" s="132">
        <f t="shared" si="35"/>
        <v>4</v>
      </c>
      <c r="P28" s="132">
        <f t="shared" si="36"/>
        <v>8</v>
      </c>
      <c r="Q28" s="132" t="e">
        <f t="shared" si="36"/>
        <v>#VALUE!</v>
      </c>
      <c r="R28" s="132" t="e">
        <f t="shared" si="36"/>
        <v>#VALUE!</v>
      </c>
      <c r="S28" s="132">
        <f t="shared" si="37"/>
        <v>3</v>
      </c>
      <c r="T28" s="132" t="str">
        <f t="shared" si="38"/>
        <v>9</v>
      </c>
      <c r="U28" s="132" t="str">
        <f t="shared" si="39"/>
        <v>0 </v>
      </c>
      <c r="V28" s="132">
        <f aca="true" t="shared" si="56" ref="V28:V36">IF(VALUE(T28)=VALUE(U28),-99,IF(VALUE(T28)&gt;VALUE(U28),1,5))</f>
        <v>1</v>
      </c>
      <c r="W28" s="133"/>
      <c r="X28" s="132" t="str">
        <f t="shared" si="40"/>
        <v>9</v>
      </c>
      <c r="Y28" s="132" t="str">
        <f t="shared" si="41"/>
        <v>0 </v>
      </c>
      <c r="Z28" s="132">
        <f t="shared" si="42"/>
        <v>1</v>
      </c>
      <c r="AA28" s="133"/>
      <c r="AB28" s="132" t="str">
        <f t="shared" si="43"/>
        <v>9</v>
      </c>
      <c r="AC28" s="132" t="str">
        <f t="shared" si="44"/>
        <v>0</v>
      </c>
      <c r="AD28" s="132">
        <f t="shared" si="45"/>
        <v>1</v>
      </c>
      <c r="AF28" s="132">
        <f t="shared" si="46"/>
      </c>
      <c r="AG28" s="132">
        <f t="shared" si="47"/>
      </c>
      <c r="AH28" s="132">
        <f t="shared" si="48"/>
      </c>
      <c r="AJ28" s="132">
        <f t="shared" si="49"/>
      </c>
      <c r="AK28" s="132">
        <f t="shared" si="50"/>
      </c>
      <c r="AL28" s="132">
        <f t="shared" si="51"/>
      </c>
      <c r="AN28" s="132">
        <f t="shared" si="52"/>
        <v>3</v>
      </c>
      <c r="AP28" s="133">
        <f t="shared" si="53"/>
        <v>1</v>
      </c>
    </row>
    <row r="29" spans="1:42" ht="11.25">
      <c r="A29" s="146" t="s">
        <v>327</v>
      </c>
      <c r="B29" s="145" t="str">
        <f>REPT(F25,1)</f>
        <v> </v>
      </c>
      <c r="C29" s="145" t="s">
        <v>35</v>
      </c>
      <c r="D29" s="145" t="str">
        <f>REPT(F26,1)</f>
        <v>Bye</v>
      </c>
      <c r="E29" s="351" t="s">
        <v>448</v>
      </c>
      <c r="F29" s="145" t="str">
        <f t="shared" si="54"/>
        <v> </v>
      </c>
      <c r="G29" s="142"/>
      <c r="H29" s="145" t="str">
        <f t="shared" si="55"/>
        <v>Bye</v>
      </c>
      <c r="I29" s="132">
        <f t="shared" si="29"/>
        <v>11</v>
      </c>
      <c r="J29" s="132">
        <f t="shared" si="30"/>
        <v>2</v>
      </c>
      <c r="K29" s="132">
        <f t="shared" si="31"/>
        <v>6</v>
      </c>
      <c r="L29" s="132">
        <f t="shared" si="32"/>
        <v>10</v>
      </c>
      <c r="M29" s="132" t="e">
        <f t="shared" si="33"/>
        <v>#VALUE!</v>
      </c>
      <c r="N29" s="132" t="e">
        <f t="shared" si="34"/>
        <v>#VALUE!</v>
      </c>
      <c r="O29" s="132">
        <f t="shared" si="35"/>
        <v>4</v>
      </c>
      <c r="P29" s="132">
        <f t="shared" si="36"/>
        <v>8</v>
      </c>
      <c r="Q29" s="132" t="e">
        <f t="shared" si="36"/>
        <v>#VALUE!</v>
      </c>
      <c r="R29" s="132" t="e">
        <f t="shared" si="36"/>
        <v>#VALUE!</v>
      </c>
      <c r="S29" s="132">
        <f t="shared" si="37"/>
        <v>3</v>
      </c>
      <c r="T29" s="132" t="str">
        <f t="shared" si="38"/>
        <v>9</v>
      </c>
      <c r="U29" s="132" t="str">
        <f t="shared" si="39"/>
        <v>0 </v>
      </c>
      <c r="V29" s="132">
        <f t="shared" si="56"/>
        <v>1</v>
      </c>
      <c r="W29" s="133"/>
      <c r="X29" s="132" t="str">
        <f t="shared" si="40"/>
        <v>9</v>
      </c>
      <c r="Y29" s="132" t="str">
        <f t="shared" si="41"/>
        <v>0 </v>
      </c>
      <c r="Z29" s="132">
        <f t="shared" si="42"/>
        <v>1</v>
      </c>
      <c r="AA29" s="133"/>
      <c r="AB29" s="132" t="str">
        <f t="shared" si="43"/>
        <v>9</v>
      </c>
      <c r="AC29" s="132" t="str">
        <f t="shared" si="44"/>
        <v>0</v>
      </c>
      <c r="AD29" s="132">
        <f t="shared" si="45"/>
        <v>1</v>
      </c>
      <c r="AF29" s="132">
        <f t="shared" si="46"/>
      </c>
      <c r="AG29" s="132">
        <f t="shared" si="47"/>
      </c>
      <c r="AH29" s="132">
        <f t="shared" si="48"/>
      </c>
      <c r="AJ29" s="132">
        <f t="shared" si="49"/>
      </c>
      <c r="AK29" s="132">
        <f t="shared" si="50"/>
      </c>
      <c r="AL29" s="132">
        <f t="shared" si="51"/>
      </c>
      <c r="AN29" s="132">
        <f t="shared" si="52"/>
        <v>3</v>
      </c>
      <c r="AP29" s="133">
        <f t="shared" si="53"/>
        <v>1</v>
      </c>
    </row>
    <row r="30" spans="1:42" ht="11.25">
      <c r="A30" s="146" t="s">
        <v>328</v>
      </c>
      <c r="B30" s="145" t="str">
        <f>REPT(F27,1)</f>
        <v> </v>
      </c>
      <c r="C30" s="145" t="s">
        <v>35</v>
      </c>
      <c r="D30" s="145" t="str">
        <f>REPT(F28,1)</f>
        <v> </v>
      </c>
      <c r="E30" s="351"/>
      <c r="F30" s="145" t="str">
        <f t="shared" si="54"/>
        <v> </v>
      </c>
      <c r="G30" s="142"/>
      <c r="H30" s="145" t="str">
        <f t="shared" si="55"/>
        <v> </v>
      </c>
      <c r="I30" s="132">
        <f t="shared" si="29"/>
        <v>0</v>
      </c>
      <c r="J30" s="132" t="e">
        <f t="shared" si="30"/>
        <v>#VALUE!</v>
      </c>
      <c r="K30" s="132" t="e">
        <f t="shared" si="31"/>
        <v>#VALUE!</v>
      </c>
      <c r="L30" s="132" t="e">
        <f t="shared" si="32"/>
        <v>#VALUE!</v>
      </c>
      <c r="M30" s="132" t="e">
        <f t="shared" si="33"/>
        <v>#VALUE!</v>
      </c>
      <c r="N30" s="132" t="e">
        <f t="shared" si="34"/>
        <v>#VALUE!</v>
      </c>
      <c r="O30" s="132" t="e">
        <f t="shared" si="35"/>
        <v>#VALUE!</v>
      </c>
      <c r="P30" s="132" t="e">
        <f t="shared" si="36"/>
        <v>#VALUE!</v>
      </c>
      <c r="Q30" s="132" t="e">
        <f t="shared" si="36"/>
        <v>#VALUE!</v>
      </c>
      <c r="R30" s="132" t="e">
        <f t="shared" si="36"/>
        <v>#VALUE!</v>
      </c>
      <c r="S30" s="132">
        <f t="shared" si="37"/>
        <v>0</v>
      </c>
      <c r="T30" s="132" t="e">
        <f t="shared" si="38"/>
        <v>#VALUE!</v>
      </c>
      <c r="U30" s="132" t="e">
        <f t="shared" si="39"/>
        <v>#VALUE!</v>
      </c>
      <c r="V30" s="132" t="e">
        <f t="shared" si="56"/>
        <v>#VALUE!</v>
      </c>
      <c r="W30" s="133"/>
      <c r="X30" s="132" t="e">
        <f t="shared" si="40"/>
        <v>#VALUE!</v>
      </c>
      <c r="Y30" s="132" t="e">
        <f t="shared" si="41"/>
        <v>#VALUE!</v>
      </c>
      <c r="Z30" s="132" t="e">
        <f t="shared" si="42"/>
        <v>#VALUE!</v>
      </c>
      <c r="AA30" s="133"/>
      <c r="AB30" s="132" t="e">
        <f t="shared" si="43"/>
        <v>#VALUE!</v>
      </c>
      <c r="AC30" s="132" t="e">
        <f t="shared" si="44"/>
        <v>#VALUE!</v>
      </c>
      <c r="AD30" s="132" t="e">
        <f t="shared" si="45"/>
        <v>#VALUE!</v>
      </c>
      <c r="AF30" s="132" t="e">
        <f t="shared" si="46"/>
        <v>#VALUE!</v>
      </c>
      <c r="AG30" s="132" t="e">
        <f t="shared" si="47"/>
        <v>#VALUE!</v>
      </c>
      <c r="AH30" s="132" t="e">
        <f t="shared" si="48"/>
        <v>#VALUE!</v>
      </c>
      <c r="AJ30" s="132">
        <f t="shared" si="49"/>
      </c>
      <c r="AK30" s="132">
        <f t="shared" si="50"/>
      </c>
      <c r="AL30" s="132">
        <f t="shared" si="51"/>
      </c>
      <c r="AN30" s="132" t="e">
        <f t="shared" si="52"/>
        <v>#VALUE!</v>
      </c>
      <c r="AP30" s="133" t="e">
        <f t="shared" si="53"/>
        <v>#VALUE!</v>
      </c>
    </row>
    <row r="31" spans="1:42" ht="11.25">
      <c r="A31" s="146" t="s">
        <v>329</v>
      </c>
      <c r="B31" s="145" t="str">
        <f>REPT(F29,1)</f>
        <v> </v>
      </c>
      <c r="C31" s="145" t="s">
        <v>35</v>
      </c>
      <c r="D31" s="145" t="str">
        <f>REPT(F30,1)</f>
        <v> </v>
      </c>
      <c r="E31" s="351"/>
      <c r="F31" s="145" t="str">
        <f t="shared" si="54"/>
        <v> </v>
      </c>
      <c r="G31" s="142"/>
      <c r="H31" s="145" t="str">
        <f t="shared" si="55"/>
        <v> </v>
      </c>
      <c r="I31" s="132">
        <f t="shared" si="29"/>
        <v>0</v>
      </c>
      <c r="J31" s="132" t="e">
        <f t="shared" si="30"/>
        <v>#VALUE!</v>
      </c>
      <c r="K31" s="132" t="e">
        <f t="shared" si="31"/>
        <v>#VALUE!</v>
      </c>
      <c r="L31" s="132" t="e">
        <f t="shared" si="32"/>
        <v>#VALUE!</v>
      </c>
      <c r="M31" s="132" t="e">
        <f t="shared" si="33"/>
        <v>#VALUE!</v>
      </c>
      <c r="N31" s="132" t="e">
        <f t="shared" si="34"/>
        <v>#VALUE!</v>
      </c>
      <c r="O31" s="132" t="e">
        <f t="shared" si="35"/>
        <v>#VALUE!</v>
      </c>
      <c r="P31" s="132" t="e">
        <f t="shared" si="36"/>
        <v>#VALUE!</v>
      </c>
      <c r="Q31" s="132" t="e">
        <f t="shared" si="36"/>
        <v>#VALUE!</v>
      </c>
      <c r="R31" s="132" t="e">
        <f t="shared" si="36"/>
        <v>#VALUE!</v>
      </c>
      <c r="S31" s="132">
        <f t="shared" si="37"/>
        <v>0</v>
      </c>
      <c r="T31" s="132" t="e">
        <f t="shared" si="38"/>
        <v>#VALUE!</v>
      </c>
      <c r="U31" s="132" t="e">
        <f t="shared" si="39"/>
        <v>#VALUE!</v>
      </c>
      <c r="V31" s="132" t="e">
        <f t="shared" si="56"/>
        <v>#VALUE!</v>
      </c>
      <c r="W31" s="133"/>
      <c r="X31" s="132" t="e">
        <f t="shared" si="40"/>
        <v>#VALUE!</v>
      </c>
      <c r="Y31" s="132" t="e">
        <f t="shared" si="41"/>
        <v>#VALUE!</v>
      </c>
      <c r="Z31" s="132" t="e">
        <f t="shared" si="42"/>
        <v>#VALUE!</v>
      </c>
      <c r="AA31" s="133"/>
      <c r="AB31" s="132" t="e">
        <f t="shared" si="43"/>
        <v>#VALUE!</v>
      </c>
      <c r="AC31" s="132" t="e">
        <f t="shared" si="44"/>
        <v>#VALUE!</v>
      </c>
      <c r="AD31" s="132" t="e">
        <f t="shared" si="45"/>
        <v>#VALUE!</v>
      </c>
      <c r="AF31" s="132" t="e">
        <f t="shared" si="46"/>
        <v>#VALUE!</v>
      </c>
      <c r="AG31" s="132" t="e">
        <f t="shared" si="47"/>
        <v>#VALUE!</v>
      </c>
      <c r="AH31" s="132" t="e">
        <f t="shared" si="48"/>
        <v>#VALUE!</v>
      </c>
      <c r="AJ31" s="132">
        <f t="shared" si="49"/>
      </c>
      <c r="AK31" s="132">
        <f t="shared" si="50"/>
      </c>
      <c r="AL31" s="132">
        <f t="shared" si="51"/>
      </c>
      <c r="AN31" s="132" t="e">
        <f t="shared" si="52"/>
        <v>#VALUE!</v>
      </c>
      <c r="AP31" s="133" t="e">
        <f t="shared" si="53"/>
        <v>#VALUE!</v>
      </c>
    </row>
    <row r="32" spans="1:42" ht="11.25">
      <c r="A32" s="146" t="s">
        <v>330</v>
      </c>
      <c r="B32" s="145" t="str">
        <f>REPT(H29,1)</f>
        <v>Bye</v>
      </c>
      <c r="C32" s="145" t="s">
        <v>35</v>
      </c>
      <c r="D32" s="145" t="str">
        <f>REPT(H30,1)</f>
        <v> </v>
      </c>
      <c r="E32" s="351" t="s">
        <v>449</v>
      </c>
      <c r="F32" s="145" t="str">
        <f t="shared" si="54"/>
        <v> </v>
      </c>
      <c r="G32" s="142"/>
      <c r="H32" s="145" t="str">
        <f t="shared" si="55"/>
        <v>Bye</v>
      </c>
      <c r="I32" s="132">
        <f t="shared" si="29"/>
        <v>11</v>
      </c>
      <c r="J32" s="132">
        <f t="shared" si="30"/>
        <v>2</v>
      </c>
      <c r="K32" s="132">
        <f t="shared" si="31"/>
        <v>6</v>
      </c>
      <c r="L32" s="132">
        <f t="shared" si="32"/>
        <v>10</v>
      </c>
      <c r="M32" s="132" t="e">
        <f t="shared" si="33"/>
        <v>#VALUE!</v>
      </c>
      <c r="N32" s="132" t="e">
        <f t="shared" si="34"/>
        <v>#VALUE!</v>
      </c>
      <c r="O32" s="132">
        <f t="shared" si="35"/>
        <v>4</v>
      </c>
      <c r="P32" s="132">
        <f t="shared" si="36"/>
        <v>8</v>
      </c>
      <c r="Q32" s="132" t="e">
        <f t="shared" si="36"/>
        <v>#VALUE!</v>
      </c>
      <c r="R32" s="132" t="e">
        <f t="shared" si="36"/>
        <v>#VALUE!</v>
      </c>
      <c r="S32" s="132">
        <f t="shared" si="37"/>
        <v>3</v>
      </c>
      <c r="T32" s="132" t="str">
        <f t="shared" si="38"/>
        <v>0</v>
      </c>
      <c r="U32" s="132" t="str">
        <f t="shared" si="39"/>
        <v>9 </v>
      </c>
      <c r="V32" s="132">
        <f t="shared" si="56"/>
        <v>5</v>
      </c>
      <c r="W32" s="133"/>
      <c r="X32" s="132" t="str">
        <f t="shared" si="40"/>
        <v>0</v>
      </c>
      <c r="Y32" s="132" t="str">
        <f t="shared" si="41"/>
        <v>9 </v>
      </c>
      <c r="Z32" s="132">
        <f t="shared" si="42"/>
        <v>5</v>
      </c>
      <c r="AA32" s="133"/>
      <c r="AB32" s="132" t="str">
        <f t="shared" si="43"/>
        <v>0</v>
      </c>
      <c r="AC32" s="132" t="str">
        <f t="shared" si="44"/>
        <v>9</v>
      </c>
      <c r="AD32" s="132">
        <f t="shared" si="45"/>
        <v>5</v>
      </c>
      <c r="AF32" s="132">
        <f t="shared" si="46"/>
      </c>
      <c r="AG32" s="132">
        <f t="shared" si="47"/>
      </c>
      <c r="AH32" s="132">
        <f t="shared" si="48"/>
      </c>
      <c r="AJ32" s="132">
        <f t="shared" si="49"/>
      </c>
      <c r="AK32" s="132">
        <f t="shared" si="50"/>
      </c>
      <c r="AL32" s="132">
        <f t="shared" si="51"/>
      </c>
      <c r="AN32" s="132">
        <f t="shared" si="52"/>
        <v>15</v>
      </c>
      <c r="AP32" s="133">
        <f t="shared" si="53"/>
        <v>2</v>
      </c>
    </row>
    <row r="33" spans="1:42" ht="11.25">
      <c r="A33" s="146" t="s">
        <v>331</v>
      </c>
      <c r="B33" s="145" t="str">
        <f>REPT(H25,1)</f>
        <v>Bye</v>
      </c>
      <c r="C33" s="145" t="s">
        <v>35</v>
      </c>
      <c r="D33" s="145" t="str">
        <f>REPT(H26,1)</f>
        <v>Bye</v>
      </c>
      <c r="E33" s="351" t="s">
        <v>448</v>
      </c>
      <c r="F33" s="145" t="str">
        <f t="shared" si="54"/>
        <v>Bye</v>
      </c>
      <c r="G33" s="142"/>
      <c r="H33" s="145" t="str">
        <f t="shared" si="55"/>
        <v>Bye</v>
      </c>
      <c r="I33" s="132">
        <f t="shared" si="29"/>
        <v>11</v>
      </c>
      <c r="J33" s="132">
        <f t="shared" si="30"/>
        <v>2</v>
      </c>
      <c r="K33" s="132">
        <f t="shared" si="31"/>
        <v>6</v>
      </c>
      <c r="L33" s="132">
        <f t="shared" si="32"/>
        <v>10</v>
      </c>
      <c r="M33" s="132" t="e">
        <f t="shared" si="33"/>
        <v>#VALUE!</v>
      </c>
      <c r="N33" s="132" t="e">
        <f t="shared" si="34"/>
        <v>#VALUE!</v>
      </c>
      <c r="O33" s="132">
        <f t="shared" si="35"/>
        <v>4</v>
      </c>
      <c r="P33" s="132">
        <f t="shared" si="36"/>
        <v>8</v>
      </c>
      <c r="Q33" s="132" t="e">
        <f t="shared" si="36"/>
        <v>#VALUE!</v>
      </c>
      <c r="R33" s="132" t="e">
        <f t="shared" si="36"/>
        <v>#VALUE!</v>
      </c>
      <c r="S33" s="132">
        <f t="shared" si="37"/>
        <v>3</v>
      </c>
      <c r="T33" s="132" t="str">
        <f t="shared" si="38"/>
        <v>9</v>
      </c>
      <c r="U33" s="132" t="str">
        <f t="shared" si="39"/>
        <v>0 </v>
      </c>
      <c r="V33" s="132">
        <f t="shared" si="56"/>
        <v>1</v>
      </c>
      <c r="W33" s="133"/>
      <c r="X33" s="132" t="str">
        <f t="shared" si="40"/>
        <v>9</v>
      </c>
      <c r="Y33" s="132" t="str">
        <f t="shared" si="41"/>
        <v>0 </v>
      </c>
      <c r="Z33" s="132">
        <f t="shared" si="42"/>
        <v>1</v>
      </c>
      <c r="AA33" s="133"/>
      <c r="AB33" s="132" t="str">
        <f t="shared" si="43"/>
        <v>9</v>
      </c>
      <c r="AC33" s="132" t="str">
        <f t="shared" si="44"/>
        <v>0</v>
      </c>
      <c r="AD33" s="132">
        <f t="shared" si="45"/>
        <v>1</v>
      </c>
      <c r="AF33" s="132">
        <f t="shared" si="46"/>
      </c>
      <c r="AG33" s="132">
        <f t="shared" si="47"/>
      </c>
      <c r="AH33" s="132">
        <f t="shared" si="48"/>
      </c>
      <c r="AJ33" s="132">
        <f t="shared" si="49"/>
      </c>
      <c r="AK33" s="132">
        <f t="shared" si="50"/>
      </c>
      <c r="AL33" s="132">
        <f t="shared" si="51"/>
      </c>
      <c r="AN33" s="132">
        <f t="shared" si="52"/>
        <v>3</v>
      </c>
      <c r="AP33" s="133">
        <f t="shared" si="53"/>
        <v>1</v>
      </c>
    </row>
    <row r="34" spans="1:42" ht="11.25">
      <c r="A34" s="146" t="s">
        <v>332</v>
      </c>
      <c r="B34" s="145" t="str">
        <f>REPT(H27,1)</f>
        <v>Bye</v>
      </c>
      <c r="C34" s="145" t="s">
        <v>35</v>
      </c>
      <c r="D34" s="145" t="str">
        <f>REPT(H28,1)</f>
        <v>Bye</v>
      </c>
      <c r="E34" s="351" t="s">
        <v>448</v>
      </c>
      <c r="F34" s="145" t="str">
        <f t="shared" si="54"/>
        <v>Bye</v>
      </c>
      <c r="G34" s="142"/>
      <c r="H34" s="145" t="str">
        <f t="shared" si="55"/>
        <v>Bye</v>
      </c>
      <c r="I34" s="132">
        <f t="shared" si="29"/>
        <v>11</v>
      </c>
      <c r="J34" s="132">
        <f t="shared" si="30"/>
        <v>2</v>
      </c>
      <c r="K34" s="132">
        <f t="shared" si="31"/>
        <v>6</v>
      </c>
      <c r="L34" s="132">
        <f t="shared" si="32"/>
        <v>10</v>
      </c>
      <c r="M34" s="132" t="e">
        <f t="shared" si="33"/>
        <v>#VALUE!</v>
      </c>
      <c r="N34" s="132" t="e">
        <f t="shared" si="34"/>
        <v>#VALUE!</v>
      </c>
      <c r="O34" s="132">
        <f t="shared" si="35"/>
        <v>4</v>
      </c>
      <c r="P34" s="132">
        <f t="shared" si="36"/>
        <v>8</v>
      </c>
      <c r="Q34" s="132" t="e">
        <f t="shared" si="36"/>
        <v>#VALUE!</v>
      </c>
      <c r="R34" s="132" t="e">
        <f t="shared" si="36"/>
        <v>#VALUE!</v>
      </c>
      <c r="S34" s="132">
        <f t="shared" si="37"/>
        <v>3</v>
      </c>
      <c r="T34" s="132" t="str">
        <f t="shared" si="38"/>
        <v>9</v>
      </c>
      <c r="U34" s="132" t="str">
        <f t="shared" si="39"/>
        <v>0 </v>
      </c>
      <c r="V34" s="132">
        <f t="shared" si="56"/>
        <v>1</v>
      </c>
      <c r="W34" s="133"/>
      <c r="X34" s="132" t="str">
        <f t="shared" si="40"/>
        <v>9</v>
      </c>
      <c r="Y34" s="132" t="str">
        <f t="shared" si="41"/>
        <v>0 </v>
      </c>
      <c r="Z34" s="132">
        <f t="shared" si="42"/>
        <v>1</v>
      </c>
      <c r="AA34" s="133"/>
      <c r="AB34" s="132" t="str">
        <f t="shared" si="43"/>
        <v>9</v>
      </c>
      <c r="AC34" s="132" t="str">
        <f t="shared" si="44"/>
        <v>0</v>
      </c>
      <c r="AD34" s="132">
        <f t="shared" si="45"/>
        <v>1</v>
      </c>
      <c r="AF34" s="132">
        <f t="shared" si="46"/>
      </c>
      <c r="AG34" s="132">
        <f t="shared" si="47"/>
      </c>
      <c r="AH34" s="132">
        <f t="shared" si="48"/>
      </c>
      <c r="AJ34" s="132">
        <f t="shared" si="49"/>
      </c>
      <c r="AK34" s="132">
        <f t="shared" si="50"/>
      </c>
      <c r="AL34" s="132">
        <f t="shared" si="51"/>
      </c>
      <c r="AN34" s="132">
        <f t="shared" si="52"/>
        <v>3</v>
      </c>
      <c r="AP34" s="133">
        <f t="shared" si="53"/>
        <v>1</v>
      </c>
    </row>
    <row r="35" spans="1:42" ht="11.25">
      <c r="A35" s="146" t="s">
        <v>333</v>
      </c>
      <c r="B35" s="145" t="str">
        <f>REPT(F33,1)</f>
        <v>Bye</v>
      </c>
      <c r="C35" s="145" t="s">
        <v>35</v>
      </c>
      <c r="D35" s="145" t="str">
        <f>REPT(F34,1)</f>
        <v>Bye</v>
      </c>
      <c r="E35" s="351" t="s">
        <v>448</v>
      </c>
      <c r="F35" s="145" t="str">
        <f t="shared" si="54"/>
        <v>Bye</v>
      </c>
      <c r="G35" s="142"/>
      <c r="H35" s="145" t="str">
        <f t="shared" si="55"/>
        <v>Bye</v>
      </c>
      <c r="I35" s="132">
        <f t="shared" si="29"/>
        <v>11</v>
      </c>
      <c r="J35" s="132">
        <f t="shared" si="30"/>
        <v>2</v>
      </c>
      <c r="K35" s="132">
        <f t="shared" si="31"/>
        <v>6</v>
      </c>
      <c r="L35" s="132">
        <f t="shared" si="32"/>
        <v>10</v>
      </c>
      <c r="M35" s="132" t="e">
        <f t="shared" si="33"/>
        <v>#VALUE!</v>
      </c>
      <c r="N35" s="132" t="e">
        <f t="shared" si="34"/>
        <v>#VALUE!</v>
      </c>
      <c r="O35" s="132">
        <f t="shared" si="35"/>
        <v>4</v>
      </c>
      <c r="P35" s="132">
        <f t="shared" si="36"/>
        <v>8</v>
      </c>
      <c r="Q35" s="132" t="e">
        <f t="shared" si="36"/>
        <v>#VALUE!</v>
      </c>
      <c r="R35" s="132" t="e">
        <f t="shared" si="36"/>
        <v>#VALUE!</v>
      </c>
      <c r="S35" s="132">
        <f t="shared" si="37"/>
        <v>3</v>
      </c>
      <c r="T35" s="132" t="str">
        <f t="shared" si="38"/>
        <v>9</v>
      </c>
      <c r="U35" s="132" t="str">
        <f t="shared" si="39"/>
        <v>0 </v>
      </c>
      <c r="V35" s="132">
        <f t="shared" si="56"/>
        <v>1</v>
      </c>
      <c r="W35" s="133"/>
      <c r="X35" s="132" t="str">
        <f t="shared" si="40"/>
        <v>9</v>
      </c>
      <c r="Y35" s="132" t="str">
        <f t="shared" si="41"/>
        <v>0 </v>
      </c>
      <c r="Z35" s="132">
        <f t="shared" si="42"/>
        <v>1</v>
      </c>
      <c r="AA35" s="133"/>
      <c r="AB35" s="132" t="str">
        <f t="shared" si="43"/>
        <v>9</v>
      </c>
      <c r="AC35" s="132" t="str">
        <f t="shared" si="44"/>
        <v>0</v>
      </c>
      <c r="AD35" s="132">
        <f t="shared" si="45"/>
        <v>1</v>
      </c>
      <c r="AF35" s="132">
        <f t="shared" si="46"/>
      </c>
      <c r="AG35" s="132">
        <f t="shared" si="47"/>
      </c>
      <c r="AH35" s="132">
        <f t="shared" si="48"/>
      </c>
      <c r="AJ35" s="132">
        <f t="shared" si="49"/>
      </c>
      <c r="AK35" s="132">
        <f t="shared" si="50"/>
      </c>
      <c r="AL35" s="132">
        <f t="shared" si="51"/>
      </c>
      <c r="AN35" s="132">
        <f t="shared" si="52"/>
        <v>3</v>
      </c>
      <c r="AP35" s="133">
        <f t="shared" si="53"/>
        <v>1</v>
      </c>
    </row>
    <row r="36" spans="1:42" ht="11.25">
      <c r="A36" s="146" t="s">
        <v>334</v>
      </c>
      <c r="B36" s="145" t="str">
        <f>REPT(H33,1)</f>
        <v>Bye</v>
      </c>
      <c r="C36" s="145" t="s">
        <v>35</v>
      </c>
      <c r="D36" s="145" t="str">
        <f>REPT(H34,1)</f>
        <v>Bye</v>
      </c>
      <c r="E36" s="351" t="s">
        <v>448</v>
      </c>
      <c r="F36" s="145" t="str">
        <f t="shared" si="54"/>
        <v>Bye</v>
      </c>
      <c r="G36" s="142"/>
      <c r="H36" s="145" t="str">
        <f t="shared" si="55"/>
        <v>Bye</v>
      </c>
      <c r="I36" s="132">
        <f t="shared" si="29"/>
        <v>11</v>
      </c>
      <c r="J36" s="132">
        <f t="shared" si="30"/>
        <v>2</v>
      </c>
      <c r="K36" s="132">
        <f t="shared" si="31"/>
        <v>6</v>
      </c>
      <c r="L36" s="132">
        <f t="shared" si="32"/>
        <v>10</v>
      </c>
      <c r="M36" s="132" t="e">
        <f t="shared" si="33"/>
        <v>#VALUE!</v>
      </c>
      <c r="N36" s="132" t="e">
        <f t="shared" si="34"/>
        <v>#VALUE!</v>
      </c>
      <c r="O36" s="132">
        <f t="shared" si="35"/>
        <v>4</v>
      </c>
      <c r="P36" s="132">
        <f t="shared" si="36"/>
        <v>8</v>
      </c>
      <c r="Q36" s="132" t="e">
        <f t="shared" si="36"/>
        <v>#VALUE!</v>
      </c>
      <c r="R36" s="132" t="e">
        <f t="shared" si="36"/>
        <v>#VALUE!</v>
      </c>
      <c r="S36" s="132">
        <f t="shared" si="37"/>
        <v>3</v>
      </c>
      <c r="T36" s="132" t="str">
        <f t="shared" si="38"/>
        <v>9</v>
      </c>
      <c r="U36" s="132" t="str">
        <f t="shared" si="39"/>
        <v>0 </v>
      </c>
      <c r="V36" s="132">
        <f t="shared" si="56"/>
        <v>1</v>
      </c>
      <c r="W36" s="133"/>
      <c r="X36" s="132" t="str">
        <f t="shared" si="40"/>
        <v>9</v>
      </c>
      <c r="Y36" s="132" t="str">
        <f t="shared" si="41"/>
        <v>0 </v>
      </c>
      <c r="Z36" s="132">
        <f t="shared" si="42"/>
        <v>1</v>
      </c>
      <c r="AA36" s="133"/>
      <c r="AB36" s="132" t="str">
        <f t="shared" si="43"/>
        <v>9</v>
      </c>
      <c r="AC36" s="132" t="str">
        <f t="shared" si="44"/>
        <v>0</v>
      </c>
      <c r="AD36" s="132">
        <f t="shared" si="45"/>
        <v>1</v>
      </c>
      <c r="AF36" s="132">
        <f t="shared" si="46"/>
      </c>
      <c r="AG36" s="132">
        <f t="shared" si="47"/>
      </c>
      <c r="AH36" s="132">
        <f t="shared" si="48"/>
      </c>
      <c r="AJ36" s="132">
        <f t="shared" si="49"/>
      </c>
      <c r="AK36" s="132">
        <f t="shared" si="50"/>
      </c>
      <c r="AL36" s="132">
        <f t="shared" si="51"/>
      </c>
      <c r="AN36" s="132">
        <f t="shared" si="52"/>
        <v>3</v>
      </c>
      <c r="AP36" s="133">
        <f t="shared" si="53"/>
        <v>1</v>
      </c>
    </row>
    <row r="37" spans="1:42" ht="11.25">
      <c r="A37" s="135"/>
      <c r="B37" s="142"/>
      <c r="C37" s="142"/>
      <c r="D37" s="142"/>
      <c r="E37" s="145"/>
      <c r="F37" s="142"/>
      <c r="G37" s="142"/>
      <c r="H37" s="142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2"/>
      <c r="U37" s="132"/>
      <c r="V37" s="132"/>
      <c r="W37" s="133"/>
      <c r="X37" s="132"/>
      <c r="Y37" s="132"/>
      <c r="Z37" s="132"/>
      <c r="AA37" s="133"/>
      <c r="AB37" s="132"/>
      <c r="AC37" s="131"/>
      <c r="AD37" s="131"/>
      <c r="AN37" s="132"/>
      <c r="AP37" s="133"/>
    </row>
    <row r="45" spans="1:2" ht="9">
      <c r="A45" s="129">
        <v>1</v>
      </c>
      <c r="B45" s="129" t="str">
        <f>F19</f>
        <v> </v>
      </c>
    </row>
    <row r="46" spans="1:2" ht="9">
      <c r="A46" s="129">
        <v>2</v>
      </c>
      <c r="B46" s="129" t="str">
        <f>H19</f>
        <v> </v>
      </c>
    </row>
    <row r="47" spans="1:2" ht="9">
      <c r="A47" s="129">
        <v>3</v>
      </c>
      <c r="B47" s="129" t="str">
        <f>F20</f>
        <v> </v>
      </c>
    </row>
    <row r="48" spans="1:2" ht="9">
      <c r="A48" s="129">
        <v>4</v>
      </c>
      <c r="B48" s="129" t="str">
        <f>H20</f>
        <v> </v>
      </c>
    </row>
    <row r="49" spans="1:2" ht="9">
      <c r="A49" s="129">
        <v>5</v>
      </c>
      <c r="B49" s="129" t="str">
        <f>'DM-Res'!F23</f>
        <v> </v>
      </c>
    </row>
    <row r="50" spans="1:2" ht="9">
      <c r="A50" s="129">
        <v>6</v>
      </c>
      <c r="B50" s="129" t="str">
        <f>H23</f>
        <v> </v>
      </c>
    </row>
    <row r="51" spans="1:2" ht="9">
      <c r="A51" s="129">
        <v>7</v>
      </c>
      <c r="B51" s="129" t="str">
        <f>F24</f>
        <v> </v>
      </c>
    </row>
    <row r="52" spans="1:2" ht="9">
      <c r="A52" s="129">
        <v>8</v>
      </c>
      <c r="B52" s="129" t="str">
        <f>H24</f>
        <v> </v>
      </c>
    </row>
    <row r="53" spans="1:2" ht="9">
      <c r="A53" s="129">
        <v>9</v>
      </c>
      <c r="B53" s="129" t="str">
        <f>F31</f>
        <v> </v>
      </c>
    </row>
    <row r="54" spans="1:2" ht="9">
      <c r="A54" s="129">
        <v>10</v>
      </c>
      <c r="B54" s="129" t="str">
        <f>H31</f>
        <v> </v>
      </c>
    </row>
    <row r="55" spans="1:2" ht="9">
      <c r="A55" s="129">
        <v>11</v>
      </c>
      <c r="B55" s="129" t="str">
        <f>'DM-Res'!F32</f>
        <v> </v>
      </c>
    </row>
    <row r="56" spans="1:2" ht="9">
      <c r="A56" s="129">
        <v>12</v>
      </c>
      <c r="B56" s="129" t="str">
        <f>H32</f>
        <v>Bye</v>
      </c>
    </row>
    <row r="57" spans="1:2" ht="9">
      <c r="A57" s="129">
        <v>13</v>
      </c>
      <c r="B57" s="129" t="str">
        <f>F35</f>
        <v>Bye</v>
      </c>
    </row>
    <row r="58" spans="1:2" ht="9">
      <c r="A58" s="129">
        <v>14</v>
      </c>
      <c r="B58" s="129" t="str">
        <f>H35</f>
        <v>Bye</v>
      </c>
    </row>
    <row r="59" spans="1:2" ht="9">
      <c r="A59" s="129">
        <v>15</v>
      </c>
      <c r="B59" s="129" t="str">
        <f>F36</f>
        <v>Bye</v>
      </c>
    </row>
    <row r="60" spans="1:2" ht="9">
      <c r="A60" s="129">
        <v>16</v>
      </c>
      <c r="B60" s="129" t="str">
        <f>H36</f>
        <v>Bye</v>
      </c>
    </row>
    <row r="62" spans="1:3" ht="9">
      <c r="A62" s="129">
        <f>REPT(E55,1)</f>
      </c>
      <c r="B62" s="129" t="s">
        <v>35</v>
      </c>
      <c r="C62" s="129">
        <f>REPT(E56,1)</f>
      </c>
    </row>
    <row r="63" spans="1:4" ht="11.25">
      <c r="A63" s="146" t="s">
        <v>311</v>
      </c>
      <c r="B63" s="145" t="str">
        <f>F13</f>
        <v> </v>
      </c>
      <c r="C63" s="145" t="s">
        <v>35</v>
      </c>
      <c r="D63" s="145">
        <f>REPT(F56,1)</f>
      </c>
    </row>
    <row r="64" spans="1:4" ht="11.25">
      <c r="A64" s="146" t="s">
        <v>312</v>
      </c>
      <c r="B64" s="145">
        <f>REPT(F57,1)</f>
      </c>
      <c r="C64" s="145" t="s">
        <v>35</v>
      </c>
      <c r="D64" s="145">
        <f>REPT(F58,1)</f>
      </c>
    </row>
    <row r="65" spans="1:4" ht="11.25">
      <c r="A65" s="146" t="s">
        <v>313</v>
      </c>
      <c r="B65" s="145">
        <f>REPT(F59,1)</f>
      </c>
      <c r="C65" s="145" t="s">
        <v>35</v>
      </c>
      <c r="D65" s="145">
        <f>REPT(F60,1)</f>
      </c>
    </row>
    <row r="66" spans="1:4" ht="11.25">
      <c r="A66" s="146" t="s">
        <v>314</v>
      </c>
      <c r="B66" s="145">
        <f>REPT(F61,1)</f>
      </c>
      <c r="C66" s="145" t="s">
        <v>35</v>
      </c>
      <c r="D66" s="145">
        <f>REPT(F62,1)</f>
      </c>
    </row>
    <row r="67" spans="1:4" ht="11.25">
      <c r="A67" s="146" t="s">
        <v>315</v>
      </c>
      <c r="B67" s="145">
        <f>REPT(F63,1)</f>
      </c>
      <c r="C67" s="145" t="s">
        <v>35</v>
      </c>
      <c r="D67" s="145">
        <f>REPT(F64,1)</f>
      </c>
    </row>
    <row r="68" spans="1:4" ht="11.25">
      <c r="A68" s="146" t="s">
        <v>316</v>
      </c>
      <c r="B68" s="145">
        <f>REPT(F65,1)</f>
      </c>
      <c r="C68" s="145" t="s">
        <v>35</v>
      </c>
      <c r="D68" s="145">
        <f>REPT(F66,1)</f>
      </c>
    </row>
    <row r="69" spans="1:4" ht="11.25">
      <c r="A69" s="146" t="s">
        <v>317</v>
      </c>
      <c r="B69" s="145">
        <f>REPT(F67,1)</f>
      </c>
      <c r="C69" s="145" t="s">
        <v>35</v>
      </c>
      <c r="D69" s="145">
        <f>REPT(F68,1)</f>
      </c>
    </row>
    <row r="70" spans="1:4" ht="11.25">
      <c r="A70" s="146" t="s">
        <v>318</v>
      </c>
      <c r="B70" s="145">
        <f>REPT(H67,1)</f>
      </c>
      <c r="C70" s="145" t="s">
        <v>35</v>
      </c>
      <c r="D70" s="145">
        <f>REPT(H68,1)</f>
      </c>
    </row>
    <row r="71" spans="1:4" ht="11.25">
      <c r="A71" s="146" t="s">
        <v>319</v>
      </c>
      <c r="B71" s="145">
        <f>REPT(H63,1)</f>
      </c>
      <c r="C71" s="145" t="s">
        <v>35</v>
      </c>
      <c r="D71" s="145">
        <f>REPT(H64,1)</f>
      </c>
    </row>
    <row r="72" spans="1:4" ht="11.25">
      <c r="A72" s="146" t="s">
        <v>320</v>
      </c>
      <c r="B72" s="145">
        <f>REPT(H65,1)</f>
      </c>
      <c r="C72" s="145" t="s">
        <v>35</v>
      </c>
      <c r="D72" s="145">
        <f>REPT(H66,1)</f>
      </c>
    </row>
    <row r="73" spans="1:4" ht="11.25">
      <c r="A73" s="146" t="s">
        <v>321</v>
      </c>
      <c r="B73" s="145">
        <f>REPT(F71,1)</f>
      </c>
      <c r="C73" s="145" t="s">
        <v>35</v>
      </c>
      <c r="D73" s="145">
        <f>REPT(F72,1)</f>
      </c>
    </row>
    <row r="74" spans="1:4" ht="11.25">
      <c r="A74" s="146" t="s">
        <v>322</v>
      </c>
      <c r="B74" s="145">
        <f>REPT(H71,1)</f>
      </c>
      <c r="C74" s="145" t="s">
        <v>35</v>
      </c>
      <c r="D74" s="145">
        <f>REPT(H72,1)</f>
      </c>
    </row>
    <row r="75" spans="1:4" ht="11.25">
      <c r="A75" s="146" t="s">
        <v>323</v>
      </c>
      <c r="B75" s="145">
        <f>REPT(H55,1)</f>
      </c>
      <c r="C75" s="145" t="s">
        <v>35</v>
      </c>
      <c r="D75" s="145">
        <f>REPT(H56,1)</f>
      </c>
    </row>
    <row r="76" spans="1:4" ht="11.25">
      <c r="A76" s="146" t="s">
        <v>324</v>
      </c>
      <c r="B76" s="145">
        <f>REPT(H57,1)</f>
      </c>
      <c r="C76" s="145" t="s">
        <v>35</v>
      </c>
      <c r="D76" s="145">
        <f>REPT(H58,1)</f>
      </c>
    </row>
    <row r="77" spans="1:4" ht="11.25">
      <c r="A77" s="146" t="s">
        <v>325</v>
      </c>
      <c r="B77" s="145">
        <f>REPT(H59,1)</f>
      </c>
      <c r="C77" s="145" t="s">
        <v>35</v>
      </c>
      <c r="D77" s="145">
        <f>REPT(H60,1)</f>
      </c>
    </row>
    <row r="78" spans="1:4" ht="11.25">
      <c r="A78" s="146" t="s">
        <v>326</v>
      </c>
      <c r="B78" s="145">
        <f>REPT(H61,1)</f>
      </c>
      <c r="C78" s="145" t="s">
        <v>35</v>
      </c>
      <c r="D78" s="145">
        <f>REPT(H62,1)</f>
      </c>
    </row>
    <row r="79" spans="1:4" ht="11.25">
      <c r="A79" s="146" t="s">
        <v>327</v>
      </c>
      <c r="B79" s="145">
        <f>REPT(F75,1)</f>
      </c>
      <c r="C79" s="145" t="s">
        <v>35</v>
      </c>
      <c r="D79" s="145">
        <f>REPT(F76,1)</f>
      </c>
    </row>
    <row r="80" spans="1:4" ht="11.25">
      <c r="A80" s="146" t="s">
        <v>328</v>
      </c>
      <c r="B80" s="145">
        <f>REPT(F77,1)</f>
      </c>
      <c r="C80" s="145" t="s">
        <v>35</v>
      </c>
      <c r="D80" s="145">
        <f>REPT(F78,1)</f>
      </c>
    </row>
    <row r="81" spans="1:4" ht="11.25">
      <c r="A81" s="146" t="s">
        <v>329</v>
      </c>
      <c r="B81" s="145">
        <f>REPT(F79,1)</f>
      </c>
      <c r="C81" s="145" t="s">
        <v>35</v>
      </c>
      <c r="D81" s="145">
        <f>REPT(F80,1)</f>
      </c>
    </row>
    <row r="82" spans="1:4" ht="11.25">
      <c r="A82" s="146" t="s">
        <v>330</v>
      </c>
      <c r="B82" s="145">
        <f>REPT(H79,1)</f>
      </c>
      <c r="C82" s="145" t="s">
        <v>35</v>
      </c>
      <c r="D82" s="145">
        <f>REPT(H80,1)</f>
      </c>
    </row>
    <row r="83" spans="1:4" ht="11.25">
      <c r="A83" s="146" t="s">
        <v>331</v>
      </c>
      <c r="B83" s="145">
        <f>REPT(H75,1)</f>
      </c>
      <c r="C83" s="145" t="s">
        <v>35</v>
      </c>
      <c r="D83" s="145">
        <f>REPT(H76,1)</f>
      </c>
    </row>
    <row r="84" spans="1:4" ht="11.25">
      <c r="A84" s="146" t="s">
        <v>332</v>
      </c>
      <c r="B84" s="145">
        <f>REPT(H77,1)</f>
      </c>
      <c r="C84" s="145" t="s">
        <v>35</v>
      </c>
      <c r="D84" s="145">
        <f>REPT(H78,1)</f>
      </c>
    </row>
    <row r="85" spans="1:4" ht="11.25">
      <c r="A85" s="146" t="s">
        <v>333</v>
      </c>
      <c r="B85" s="145">
        <f>REPT(F83,1)</f>
      </c>
      <c r="C85" s="145" t="s">
        <v>35</v>
      </c>
      <c r="D85" s="145">
        <f>REPT(F84,1)</f>
      </c>
    </row>
    <row r="86" spans="1:4" ht="11.25">
      <c r="A86" s="146" t="s">
        <v>334</v>
      </c>
      <c r="B86" s="145">
        <f>REPT(H83,1)</f>
      </c>
      <c r="C86" s="145" t="s">
        <v>35</v>
      </c>
      <c r="D86" s="145">
        <f>REPT(H84,1)</f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6"/>
  <sheetViews>
    <sheetView showGridLines="0" workbookViewId="0" topLeftCell="A1">
      <selection activeCell="C1" sqref="C1:C16384"/>
    </sheetView>
  </sheetViews>
  <sheetFormatPr defaultColWidth="5.21484375" defaultRowHeight="15"/>
  <cols>
    <col min="1" max="1" width="3.99609375" style="100" customWidth="1"/>
    <col min="2" max="2" width="14.10546875" style="99" customWidth="1"/>
    <col min="3" max="4" width="0.55078125" style="99" customWidth="1"/>
    <col min="5" max="5" width="3.88671875" style="99" customWidth="1"/>
    <col min="6" max="6" width="14.10546875" style="99" customWidth="1"/>
    <col min="7" max="8" width="0.55078125" style="99" customWidth="1"/>
    <col min="9" max="9" width="3.99609375" style="99" customWidth="1"/>
    <col min="10" max="10" width="14.10546875" style="99" customWidth="1"/>
    <col min="11" max="12" width="0.55078125" style="99" customWidth="1"/>
    <col min="13" max="13" width="3.99609375" style="99" customWidth="1"/>
    <col min="14" max="14" width="14.10546875" style="99" customWidth="1"/>
    <col min="15" max="15" width="1.4375" style="100" customWidth="1"/>
    <col min="16" max="16" width="2.77734375" style="100" customWidth="1"/>
    <col min="17" max="17" width="16.5546875" style="100" customWidth="1"/>
    <col min="18" max="18" width="3.5546875" style="100" customWidth="1"/>
    <col min="19" max="19" width="5.21484375" style="100" customWidth="1"/>
    <col min="20" max="20" width="3.6640625" style="100" customWidth="1"/>
    <col min="21" max="21" width="12.3359375" style="100" customWidth="1"/>
    <col min="22" max="23" width="3.10546875" style="100" customWidth="1"/>
    <col min="24" max="24" width="3.6640625" style="100" customWidth="1"/>
    <col min="25" max="25" width="11.21484375" style="100" customWidth="1"/>
    <col min="26" max="26" width="1.99609375" style="100" customWidth="1"/>
    <col min="27" max="27" width="3.6640625" style="100" customWidth="1"/>
    <col min="28" max="28" width="12.3359375" style="100" customWidth="1"/>
    <col min="29" max="30" width="3.10546875" style="100" customWidth="1"/>
    <col min="31" max="31" width="3.6640625" style="100" customWidth="1"/>
    <col min="32" max="32" width="12.3359375" style="100" customWidth="1"/>
    <col min="33" max="35" width="5.21484375" style="100" customWidth="1"/>
    <col min="36" max="36" width="3.6640625" style="100" customWidth="1"/>
    <col min="37" max="37" width="12.3359375" style="100" customWidth="1"/>
    <col min="38" max="39" width="3.10546875" style="100" customWidth="1"/>
    <col min="40" max="40" width="3.6640625" style="100" customWidth="1"/>
    <col min="41" max="41" width="12.3359375" style="100" customWidth="1"/>
    <col min="42" max="43" width="3.10546875" style="100" customWidth="1"/>
    <col min="44" max="44" width="3.6640625" style="100" customWidth="1"/>
    <col min="45" max="45" width="12.3359375" style="100" customWidth="1"/>
    <col min="46" max="16384" width="5.21484375" style="100" customWidth="1"/>
  </cols>
  <sheetData>
    <row r="1" spans="1:27" s="150" customFormat="1" ht="48.75" customHeight="1">
      <c r="A1" s="329" t="str">
        <f>Parametre!$B$1</f>
        <v>Forza Challenger</v>
      </c>
      <c r="B1" s="149"/>
      <c r="C1" s="327"/>
      <c r="D1" s="327"/>
      <c r="E1" s="149"/>
      <c r="F1" s="149"/>
      <c r="G1" s="149"/>
      <c r="H1" s="149"/>
      <c r="I1" s="149"/>
      <c r="J1" s="149"/>
      <c r="K1" s="149"/>
      <c r="L1" s="149"/>
      <c r="M1" s="149"/>
      <c r="N1" s="149"/>
      <c r="Z1" s="151"/>
      <c r="AA1" s="151"/>
    </row>
    <row r="2" spans="1:14" s="97" customFormat="1" ht="39.75">
      <c r="A2" s="331" t="str">
        <f>'DA-Res'!A1</f>
        <v>Dame A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9" ht="26.25" customHeight="1">
      <c r="A3" s="98"/>
      <c r="O3" s="98"/>
      <c r="P3" s="98"/>
      <c r="Q3" s="98"/>
      <c r="R3" s="98"/>
      <c r="S3" s="98"/>
    </row>
    <row r="4" spans="1:19" ht="9">
      <c r="A4" s="98"/>
      <c r="B4" s="99" t="s">
        <v>0</v>
      </c>
      <c r="O4" s="98"/>
      <c r="P4" s="98"/>
      <c r="Q4" s="98"/>
      <c r="R4" s="98"/>
      <c r="S4" s="98"/>
    </row>
    <row r="5" spans="1:19" ht="13.5">
      <c r="A5" s="98"/>
      <c r="E5" s="101"/>
      <c r="F5" s="102" t="s">
        <v>1</v>
      </c>
      <c r="G5" s="103"/>
      <c r="H5" s="103"/>
      <c r="I5" s="104"/>
      <c r="J5" s="102" t="s">
        <v>2</v>
      </c>
      <c r="K5" s="103"/>
      <c r="L5" s="103"/>
      <c r="M5" s="103"/>
      <c r="N5" s="102" t="s">
        <v>3</v>
      </c>
      <c r="O5" s="98"/>
      <c r="P5" s="328">
        <v>1</v>
      </c>
      <c r="Q5" s="183" t="s">
        <v>4</v>
      </c>
      <c r="R5" s="106"/>
      <c r="S5" s="106"/>
    </row>
    <row r="6" spans="1:19" ht="10.5" customHeight="1">
      <c r="A6" s="99"/>
      <c r="B6" s="107" t="str">
        <f>IF('DA-Res'!$S$5=0,TOM,'DA-Res'!$E$5)</f>
        <v>Bane ? / Kl. ??:??</v>
      </c>
      <c r="O6" s="98"/>
      <c r="P6" s="328">
        <v>16</v>
      </c>
      <c r="Q6" s="183" t="s">
        <v>5</v>
      </c>
      <c r="R6" s="106"/>
      <c r="S6" s="106"/>
    </row>
    <row r="7" spans="1:19" ht="10.5" customHeight="1">
      <c r="A7" s="108" t="s">
        <v>6</v>
      </c>
      <c r="B7" s="164" t="str">
        <f>Q5</f>
        <v>1. seedet</v>
      </c>
      <c r="O7" s="98"/>
      <c r="P7" s="328">
        <v>9</v>
      </c>
      <c r="Q7" s="183" t="s">
        <v>5</v>
      </c>
      <c r="R7" s="106"/>
      <c r="S7" s="106"/>
    </row>
    <row r="8" spans="1:19" ht="10.5" customHeight="1" thickBot="1">
      <c r="A8" s="110" t="str">
        <f>'DA-Res'!$A$5</f>
        <v>DA-01</v>
      </c>
      <c r="B8" s="166" t="str">
        <f>Q6</f>
        <v>9.-16. seedet</v>
      </c>
      <c r="C8" s="112"/>
      <c r="F8" s="107" t="str">
        <f>IF('DA-Res'!$S$13=0,TOM,'DA-Res'!$E$13)</f>
        <v>Bane ? / Kl. ??:??</v>
      </c>
      <c r="O8" s="98"/>
      <c r="P8" s="328">
        <v>8</v>
      </c>
      <c r="Q8" s="183" t="s">
        <v>7</v>
      </c>
      <c r="R8" s="106"/>
      <c r="S8" s="106"/>
    </row>
    <row r="9" spans="1:19" ht="10.5" customHeight="1">
      <c r="A9" s="99"/>
      <c r="C9" s="113"/>
      <c r="D9" s="114"/>
      <c r="E9" s="108" t="s">
        <v>6</v>
      </c>
      <c r="F9" s="109" t="str">
        <f>'DA-Res'!$B$13</f>
        <v> </v>
      </c>
      <c r="G9" s="115"/>
      <c r="O9" s="98"/>
      <c r="P9" s="328">
        <v>5</v>
      </c>
      <c r="Q9" s="183" t="s">
        <v>7</v>
      </c>
      <c r="R9" s="106"/>
      <c r="S9" s="106"/>
    </row>
    <row r="10" spans="1:19" ht="10.5" customHeight="1" thickBot="1">
      <c r="A10" s="99"/>
      <c r="B10" s="107" t="str">
        <f>IF('DA-Res'!$S$6=0,TOM,'DA-Res'!$E$6)</f>
        <v>Bane ? / Kl. ??:??</v>
      </c>
      <c r="C10" s="113"/>
      <c r="E10" s="110" t="str">
        <f>'DA-Res'!$A$13</f>
        <v>DA-09</v>
      </c>
      <c r="F10" s="111" t="str">
        <f>'DA-Res'!$D$13</f>
        <v> </v>
      </c>
      <c r="G10" s="112"/>
      <c r="O10" s="98"/>
      <c r="P10" s="328">
        <v>12</v>
      </c>
      <c r="Q10" s="183" t="s">
        <v>5</v>
      </c>
      <c r="R10" s="106"/>
      <c r="S10" s="106"/>
    </row>
    <row r="11" spans="1:19" ht="10.5" customHeight="1">
      <c r="A11" s="108" t="s">
        <v>6</v>
      </c>
      <c r="B11" s="109" t="str">
        <f>Q7</f>
        <v>9.-16. seedet</v>
      </c>
      <c r="C11" s="116"/>
      <c r="G11" s="113"/>
      <c r="H11" s="117"/>
      <c r="O11" s="98"/>
      <c r="P11" s="328">
        <v>13</v>
      </c>
      <c r="Q11" s="183" t="s">
        <v>5</v>
      </c>
      <c r="R11" s="106"/>
      <c r="S11" s="106"/>
    </row>
    <row r="12" spans="1:19" ht="10.5" customHeight="1" thickBot="1">
      <c r="A12" s="110" t="str">
        <f>'DA-Res'!$A$6</f>
        <v>DA-02</v>
      </c>
      <c r="B12" s="111" t="str">
        <f>Q8</f>
        <v>5.-8. seedet</v>
      </c>
      <c r="G12" s="113"/>
      <c r="H12" s="117"/>
      <c r="J12" s="107" t="str">
        <f>IF('DA-Res'!$S$17=0,TOM,'DA-Res'!$E$17)</f>
        <v>Bane ? / Kl. ??:??</v>
      </c>
      <c r="O12" s="98"/>
      <c r="P12" s="328">
        <v>4</v>
      </c>
      <c r="Q12" s="183" t="s">
        <v>8</v>
      </c>
      <c r="R12" s="105"/>
      <c r="S12" s="106"/>
    </row>
    <row r="13" spans="1:19" ht="10.5" customHeight="1">
      <c r="A13" s="99"/>
      <c r="B13" s="99" t="s">
        <v>0</v>
      </c>
      <c r="G13" s="113"/>
      <c r="H13" s="118"/>
      <c r="I13" s="108" t="s">
        <v>6</v>
      </c>
      <c r="J13" s="109" t="str">
        <f>'DA-Res'!$B$17</f>
        <v> </v>
      </c>
      <c r="K13" s="114"/>
      <c r="O13" s="98"/>
      <c r="P13" s="328">
        <v>3</v>
      </c>
      <c r="Q13" s="183" t="s">
        <v>8</v>
      </c>
      <c r="R13" s="106"/>
      <c r="S13" s="106"/>
    </row>
    <row r="14" spans="1:19" ht="10.5" customHeight="1" thickBot="1">
      <c r="A14" s="99"/>
      <c r="B14" s="107" t="str">
        <f>IF('DA-Res'!$S$7=0,TOM,'DA-Res'!$E$7)</f>
        <v>Bane ? / Kl. ??:??</v>
      </c>
      <c r="G14" s="113"/>
      <c r="H14" s="117"/>
      <c r="I14" s="110" t="str">
        <f>'DA-Res'!$A$17</f>
        <v>DA-13</v>
      </c>
      <c r="J14" s="111" t="str">
        <f>'DA-Res'!$D$17</f>
        <v> </v>
      </c>
      <c r="K14" s="112"/>
      <c r="O14" s="98"/>
      <c r="P14" s="328">
        <v>14</v>
      </c>
      <c r="Q14" s="183" t="s">
        <v>5</v>
      </c>
      <c r="R14" s="106"/>
      <c r="S14" s="106"/>
    </row>
    <row r="15" spans="1:19" ht="10.5" customHeight="1">
      <c r="A15" s="108" t="s">
        <v>6</v>
      </c>
      <c r="B15" s="109" t="str">
        <f>Q9</f>
        <v>5.-8. seedet</v>
      </c>
      <c r="G15" s="113"/>
      <c r="H15" s="117"/>
      <c r="K15" s="113"/>
      <c r="L15" s="117"/>
      <c r="O15" s="98"/>
      <c r="P15" s="328">
        <v>11</v>
      </c>
      <c r="Q15" s="183" t="s">
        <v>5</v>
      </c>
      <c r="R15" s="106"/>
      <c r="S15" s="106"/>
    </row>
    <row r="16" spans="1:19" ht="10.5" customHeight="1" thickBot="1">
      <c r="A16" s="110" t="str">
        <f>'DA-Res'!$A$7</f>
        <v>DA-03</v>
      </c>
      <c r="B16" s="111" t="str">
        <f>Q10</f>
        <v>9.-16. seedet</v>
      </c>
      <c r="C16" s="112"/>
      <c r="F16" s="107" t="str">
        <f>IF('DA-Res'!$S$14=0,TOM,'DA-Res'!$E$14)</f>
        <v>Bane ? / Kl. ??:??</v>
      </c>
      <c r="G16" s="113"/>
      <c r="H16" s="117"/>
      <c r="K16" s="113"/>
      <c r="L16" s="117"/>
      <c r="O16" s="98"/>
      <c r="P16" s="328">
        <v>6</v>
      </c>
      <c r="Q16" s="183" t="s">
        <v>7</v>
      </c>
      <c r="R16" s="106"/>
      <c r="S16" s="106"/>
    </row>
    <row r="17" spans="1:19" ht="10.5" customHeight="1">
      <c r="A17" s="99"/>
      <c r="C17" s="113"/>
      <c r="D17" s="114"/>
      <c r="E17" s="108" t="s">
        <v>6</v>
      </c>
      <c r="F17" s="109" t="str">
        <f>'DA-Res'!$B$14</f>
        <v> </v>
      </c>
      <c r="G17" s="116"/>
      <c r="L17" s="117"/>
      <c r="O17" s="98"/>
      <c r="P17" s="328">
        <v>7</v>
      </c>
      <c r="Q17" s="183" t="s">
        <v>7</v>
      </c>
      <c r="R17" s="106"/>
      <c r="S17" s="106"/>
    </row>
    <row r="18" spans="1:19" ht="10.5" customHeight="1" thickBot="1">
      <c r="A18" s="99"/>
      <c r="B18" s="107" t="str">
        <f>IF('DA-Res'!$S$8=0,TOM,'DA-Res'!$E$8)</f>
        <v>Bane ? / Kl. ??:??</v>
      </c>
      <c r="C18" s="113"/>
      <c r="E18" s="110" t="str">
        <f>'DA-Res'!$A$14</f>
        <v>DA-10</v>
      </c>
      <c r="F18" s="111" t="str">
        <f>'DA-Res'!$D$14</f>
        <v> </v>
      </c>
      <c r="L18" s="117"/>
      <c r="O18" s="98"/>
      <c r="P18" s="328">
        <v>10</v>
      </c>
      <c r="Q18" s="183" t="s">
        <v>5</v>
      </c>
      <c r="R18" s="106"/>
      <c r="S18" s="106"/>
    </row>
    <row r="19" spans="1:19" ht="10.5" customHeight="1">
      <c r="A19" s="108" t="s">
        <v>6</v>
      </c>
      <c r="B19" s="109" t="str">
        <f>Q11</f>
        <v>9.-16. seedet</v>
      </c>
      <c r="C19" s="116"/>
      <c r="L19" s="117"/>
      <c r="O19" s="98"/>
      <c r="P19" s="328">
        <v>15</v>
      </c>
      <c r="Q19" s="183" t="s">
        <v>5</v>
      </c>
      <c r="R19" s="106"/>
      <c r="S19" s="106"/>
    </row>
    <row r="20" spans="1:19" ht="10.5" customHeight="1" thickBot="1">
      <c r="A20" s="110" t="str">
        <f>'DA-Res'!$A$8</f>
        <v>DA-04</v>
      </c>
      <c r="B20" s="111" t="str">
        <f>Q12</f>
        <v>3.-4. seedet</v>
      </c>
      <c r="L20" s="117"/>
      <c r="N20" s="107" t="str">
        <f>IF('DA-Res'!$S$19=0,TOM,'DA-Res'!$E$19)</f>
        <v>Bane ? / Kl. ??:??</v>
      </c>
      <c r="O20" s="98"/>
      <c r="P20" s="328">
        <v>2</v>
      </c>
      <c r="Q20" s="183" t="s">
        <v>9</v>
      </c>
      <c r="R20" s="106"/>
      <c r="S20" s="106"/>
    </row>
    <row r="21" spans="1:19" ht="10.5" customHeight="1">
      <c r="A21" s="99"/>
      <c r="K21" s="113"/>
      <c r="L21" s="118"/>
      <c r="M21" s="108" t="s">
        <v>6</v>
      </c>
      <c r="N21" s="109" t="str">
        <f>'DA-Res'!$B$19</f>
        <v> </v>
      </c>
      <c r="O21" s="98"/>
      <c r="P21" s="98"/>
      <c r="Q21" s="100" t="s">
        <v>0</v>
      </c>
      <c r="R21" s="98"/>
      <c r="S21" s="98"/>
    </row>
    <row r="22" spans="1:19" ht="10.5" customHeight="1" thickBot="1">
      <c r="A22" s="99"/>
      <c r="B22" s="107" t="str">
        <f>IF('DA-Res'!$S$9=0,TOM,'DA-Res'!$E$9)</f>
        <v>Bane ? / Kl. ??:??</v>
      </c>
      <c r="K22" s="113"/>
      <c r="L22" s="117"/>
      <c r="M22" s="110" t="str">
        <f>'DA-Res'!$A$19</f>
        <v>DA-15</v>
      </c>
      <c r="N22" s="111" t="str">
        <f>'DA-Res'!$D$19</f>
        <v> </v>
      </c>
      <c r="O22" s="98"/>
      <c r="P22" s="98"/>
      <c r="Q22" s="119"/>
      <c r="R22" s="98"/>
      <c r="S22" s="98"/>
    </row>
    <row r="23" spans="1:19" ht="10.5" customHeight="1">
      <c r="A23" s="108" t="s">
        <v>6</v>
      </c>
      <c r="B23" s="109" t="str">
        <f>Q13</f>
        <v>3.-4. seedet</v>
      </c>
      <c r="L23" s="117"/>
      <c r="O23" s="98"/>
      <c r="P23" s="98"/>
      <c r="Q23" s="119"/>
      <c r="R23" s="98"/>
      <c r="S23" s="98"/>
    </row>
    <row r="24" spans="1:19" ht="10.5" customHeight="1" thickBot="1">
      <c r="A24" s="110" t="str">
        <f>'DA-Res'!$A$9</f>
        <v>DA-05</v>
      </c>
      <c r="B24" s="111" t="str">
        <f>Q14</f>
        <v>9.-16. seedet</v>
      </c>
      <c r="C24" s="112"/>
      <c r="F24" s="107" t="str">
        <f>IF('DA-Res'!$S$15=0,TOM,'DA-Res'!$E$15)</f>
        <v>Bane ? / Kl. ??:??</v>
      </c>
      <c r="L24" s="117"/>
      <c r="O24" s="98"/>
      <c r="P24" s="98"/>
      <c r="Q24" s="119"/>
      <c r="R24" s="98"/>
      <c r="S24" s="98"/>
    </row>
    <row r="25" spans="1:19" ht="10.5" customHeight="1">
      <c r="A25" s="99"/>
      <c r="C25" s="113"/>
      <c r="D25" s="114"/>
      <c r="E25" s="108" t="s">
        <v>6</v>
      </c>
      <c r="F25" s="109" t="str">
        <f>'DA-Res'!$B$15</f>
        <v> </v>
      </c>
      <c r="G25" s="115"/>
      <c r="L25" s="117"/>
      <c r="O25" s="98"/>
      <c r="P25" s="98"/>
      <c r="Q25" s="119"/>
      <c r="R25" s="98"/>
      <c r="S25" s="98"/>
    </row>
    <row r="26" spans="1:19" ht="10.5" customHeight="1" thickBot="1">
      <c r="A26" s="99"/>
      <c r="B26" s="107" t="str">
        <f>IF('DA-Res'!$S$10=0,TOM,'DA-Res'!$E$10)</f>
        <v>Bane ? / Kl. ??:??</v>
      </c>
      <c r="C26" s="113"/>
      <c r="E26" s="110" t="str">
        <f>'DA-Res'!$A$15</f>
        <v>DA-11</v>
      </c>
      <c r="F26" s="111" t="str">
        <f>'DA-Res'!$D$15</f>
        <v> </v>
      </c>
      <c r="G26" s="112"/>
      <c r="L26" s="117"/>
      <c r="O26" s="98"/>
      <c r="P26" s="98"/>
      <c r="Q26" s="119"/>
      <c r="R26" s="98"/>
      <c r="S26" s="98"/>
    </row>
    <row r="27" spans="1:19" ht="10.5" customHeight="1">
      <c r="A27" s="108" t="s">
        <v>6</v>
      </c>
      <c r="B27" s="109" t="str">
        <f>Q15</f>
        <v>9.-16. seedet</v>
      </c>
      <c r="C27" s="116"/>
      <c r="G27" s="113"/>
      <c r="H27" s="117"/>
      <c r="L27" s="117"/>
      <c r="O27" s="98"/>
      <c r="P27" s="98"/>
      <c r="Q27" s="119"/>
      <c r="R27" s="98"/>
      <c r="S27" s="98"/>
    </row>
    <row r="28" spans="1:19" ht="10.5" customHeight="1" thickBot="1">
      <c r="A28" s="110" t="str">
        <f>'DA-Res'!$A$10</f>
        <v>DA-06</v>
      </c>
      <c r="B28" s="111" t="str">
        <f>Q16</f>
        <v>5.-8. seedet</v>
      </c>
      <c r="G28" s="113"/>
      <c r="H28" s="117"/>
      <c r="J28" s="107" t="str">
        <f>IF('DA-Res'!$S$18=0,TOM,'DA-Res'!$E$18)</f>
        <v>Bane ? / Kl. ??:??</v>
      </c>
      <c r="L28" s="117"/>
      <c r="O28" s="98"/>
      <c r="P28" s="98"/>
      <c r="Q28" s="119"/>
      <c r="R28" s="98"/>
      <c r="S28" s="98"/>
    </row>
    <row r="29" spans="1:19" ht="10.5" customHeight="1">
      <c r="A29" s="99"/>
      <c r="G29" s="113"/>
      <c r="H29" s="118"/>
      <c r="I29" s="108" t="s">
        <v>6</v>
      </c>
      <c r="J29" s="109" t="str">
        <f>'DA-Res'!$B$18</f>
        <v> </v>
      </c>
      <c r="K29" s="116"/>
      <c r="O29" s="98"/>
      <c r="P29" s="98"/>
      <c r="Q29" s="119"/>
      <c r="R29" s="98"/>
      <c r="S29" s="98"/>
    </row>
    <row r="30" spans="1:19" ht="10.5" customHeight="1" thickBot="1">
      <c r="A30" s="99"/>
      <c r="B30" s="107" t="str">
        <f>IF('DA-Res'!$S$11=0,TOM,'DA-Res'!$E$11)</f>
        <v>Bane ? / Kl. ??:??</v>
      </c>
      <c r="G30" s="113"/>
      <c r="H30" s="117"/>
      <c r="I30" s="110" t="str">
        <f>'DA-Res'!$A$18</f>
        <v>DA-14</v>
      </c>
      <c r="J30" s="111" t="str">
        <f>'DA-Res'!$D$18</f>
        <v> </v>
      </c>
      <c r="O30" s="98"/>
      <c r="P30" s="98"/>
      <c r="Q30" s="119"/>
      <c r="R30" s="98"/>
      <c r="S30" s="98"/>
    </row>
    <row r="31" spans="1:19" ht="10.5" customHeight="1">
      <c r="A31" s="108" t="s">
        <v>6</v>
      </c>
      <c r="B31" s="109" t="str">
        <f>Q17</f>
        <v>5.-8. seedet</v>
      </c>
      <c r="G31" s="113"/>
      <c r="H31" s="117"/>
      <c r="O31" s="98"/>
      <c r="P31" s="98"/>
      <c r="Q31" s="119"/>
      <c r="R31" s="98"/>
      <c r="S31" s="98"/>
    </row>
    <row r="32" spans="1:19" ht="10.5" customHeight="1" thickBot="1">
      <c r="A32" s="110" t="str">
        <f>'DA-Res'!$A$11</f>
        <v>DA-07</v>
      </c>
      <c r="B32" s="111" t="str">
        <f>Q18</f>
        <v>9.-16. seedet</v>
      </c>
      <c r="C32" s="112"/>
      <c r="F32" s="107" t="str">
        <f>IF('DA-Res'!$S$16=0,TOM,'DA-Res'!$E$16)</f>
        <v>Bane ? / Kl. ??:??</v>
      </c>
      <c r="G32" s="113"/>
      <c r="H32" s="117"/>
      <c r="O32" s="98"/>
      <c r="P32" s="98"/>
      <c r="Q32" s="119"/>
      <c r="R32" s="98"/>
      <c r="S32" s="98"/>
    </row>
    <row r="33" spans="1:19" ht="10.5" customHeight="1">
      <c r="A33" s="99"/>
      <c r="C33" s="113"/>
      <c r="D33" s="114"/>
      <c r="E33" s="108" t="s">
        <v>6</v>
      </c>
      <c r="F33" s="109" t="str">
        <f>'DA-Res'!$B$16</f>
        <v> </v>
      </c>
      <c r="G33" s="116"/>
      <c r="O33" s="98"/>
      <c r="P33" s="98"/>
      <c r="Q33" s="119"/>
      <c r="R33" s="98"/>
      <c r="S33" s="98"/>
    </row>
    <row r="34" spans="1:19" ht="10.5" customHeight="1" thickBot="1">
      <c r="A34" s="99"/>
      <c r="B34" s="107" t="str">
        <f>IF('DA-Res'!$S$12=0,TOM,'DA-Res'!$E$12)</f>
        <v>Bane ? / Kl. ??:??</v>
      </c>
      <c r="C34" s="113"/>
      <c r="E34" s="110" t="str">
        <f>'DA-Res'!$A$16</f>
        <v>DA-12</v>
      </c>
      <c r="F34" s="111" t="str">
        <f>'DA-Res'!$D$16</f>
        <v> </v>
      </c>
      <c r="O34" s="98"/>
      <c r="P34" s="98"/>
      <c r="Q34" s="119"/>
      <c r="R34" s="98"/>
      <c r="S34" s="98"/>
    </row>
    <row r="35" spans="1:19" ht="10.5" customHeight="1">
      <c r="A35" s="108" t="s">
        <v>6</v>
      </c>
      <c r="B35" s="109" t="str">
        <f>Q19</f>
        <v>9.-16. seedet</v>
      </c>
      <c r="C35" s="116"/>
      <c r="O35" s="98"/>
      <c r="P35" s="98"/>
      <c r="Q35" s="119"/>
      <c r="R35" s="98"/>
      <c r="S35" s="98"/>
    </row>
    <row r="36" spans="1:19" ht="10.5" customHeight="1" thickBot="1">
      <c r="A36" s="110" t="str">
        <f>'DA-Res'!$A$12</f>
        <v>DA-08</v>
      </c>
      <c r="B36" s="111" t="str">
        <f>Q20</f>
        <v>2. seedet</v>
      </c>
      <c r="O36" s="98"/>
      <c r="P36" s="98"/>
      <c r="Q36" s="119"/>
      <c r="R36" s="98"/>
      <c r="S36" s="98"/>
    </row>
    <row r="37" spans="1:19" ht="10.5" customHeight="1">
      <c r="A37" s="99"/>
      <c r="O37" s="98"/>
      <c r="P37" s="98"/>
      <c r="Q37" s="119"/>
      <c r="R37" s="98"/>
      <c r="S37" s="98"/>
    </row>
    <row r="38" spans="1:19" ht="10.5" customHeight="1">
      <c r="A38" s="99"/>
      <c r="O38" s="98"/>
      <c r="P38" s="98"/>
      <c r="Q38" s="98"/>
      <c r="R38" s="98"/>
      <c r="S38" s="98"/>
    </row>
    <row r="39" spans="1:19" ht="10.5" customHeight="1">
      <c r="A39" s="99"/>
      <c r="B39" s="107" t="str">
        <f>IF('DA-Res'!$S$20=0,TOM,'DA-Res'!$E$20)</f>
        <v>Bane ? / Kl. ??:??</v>
      </c>
      <c r="O39" s="98"/>
      <c r="P39" s="98"/>
      <c r="Q39" s="98"/>
      <c r="R39" s="98"/>
      <c r="S39" s="98"/>
    </row>
    <row r="40" spans="1:19" ht="10.5" customHeight="1">
      <c r="A40" s="108" t="s">
        <v>6</v>
      </c>
      <c r="B40" s="109" t="str">
        <f>'DA-Res'!$B$20</f>
        <v> </v>
      </c>
      <c r="O40" s="98"/>
      <c r="P40" s="98"/>
      <c r="Q40" s="98"/>
      <c r="R40" s="98"/>
      <c r="S40" s="98"/>
    </row>
    <row r="41" spans="1:19" ht="10.5" customHeight="1" thickBot="1">
      <c r="A41" s="110" t="str">
        <f>'DA-Res'!$A$20</f>
        <v>DA-16</v>
      </c>
      <c r="B41" s="111" t="str">
        <f>'DA-Res'!$D$20</f>
        <v> </v>
      </c>
      <c r="C41" s="120" t="s">
        <v>10</v>
      </c>
      <c r="O41" s="98"/>
      <c r="P41" s="98"/>
      <c r="Q41" s="98"/>
      <c r="R41" s="98"/>
      <c r="S41" s="98"/>
    </row>
    <row r="42" spans="1:19" ht="10.5" customHeight="1">
      <c r="A42" s="99"/>
      <c r="O42" s="98"/>
      <c r="P42" s="98"/>
      <c r="Q42" s="98"/>
      <c r="R42" s="98"/>
      <c r="S42" s="98"/>
    </row>
    <row r="43" spans="1:19" ht="10.5" customHeight="1">
      <c r="A43" s="98"/>
      <c r="O43" s="98"/>
      <c r="P43" s="98"/>
      <c r="Q43" s="98"/>
      <c r="R43" s="98"/>
      <c r="S43" s="98"/>
    </row>
    <row r="44" spans="1:19" ht="7.5" customHeight="1">
      <c r="A44" s="98"/>
      <c r="O44" s="98"/>
      <c r="P44" s="98"/>
      <c r="Q44" s="98"/>
      <c r="R44" s="98"/>
      <c r="S44" s="98"/>
    </row>
    <row r="45" spans="1:19" ht="17.25" customHeight="1">
      <c r="A45" s="121" t="s">
        <v>11</v>
      </c>
      <c r="B45" s="115"/>
      <c r="O45" s="98"/>
      <c r="P45" s="98"/>
      <c r="Q45" s="98"/>
      <c r="R45" s="98"/>
      <c r="S45" s="98"/>
    </row>
    <row r="46" spans="1:19" ht="15" customHeight="1">
      <c r="A46" s="99"/>
      <c r="B46" s="107" t="str">
        <f>IF('DA-Res'!$S$21=0,TOM,'DA-Res'!$E$21)</f>
        <v>Bane ? / Kl. ??:??</v>
      </c>
      <c r="O46" s="98"/>
      <c r="P46" s="98"/>
      <c r="Q46" s="98"/>
      <c r="R46" s="98"/>
      <c r="S46" s="98"/>
    </row>
    <row r="47" spans="1:19" ht="10.5" customHeight="1">
      <c r="A47" s="108" t="s">
        <v>6</v>
      </c>
      <c r="B47" s="109" t="str">
        <f>'DA-Res'!$B$21</f>
        <v> </v>
      </c>
      <c r="O47" s="98"/>
      <c r="P47" s="98"/>
      <c r="Q47" s="98"/>
      <c r="R47" s="98"/>
      <c r="S47" s="98"/>
    </row>
    <row r="48" spans="1:19" ht="10.5" customHeight="1" thickBot="1">
      <c r="A48" s="110" t="str">
        <f>'DA-Res'!$A$21</f>
        <v>DA-17</v>
      </c>
      <c r="B48" s="111" t="str">
        <f>'DA-Res'!$D$21</f>
        <v> </v>
      </c>
      <c r="C48" s="112"/>
      <c r="F48" s="107" t="str">
        <f>IF('DA-Res'!$S$23=0,TOM,'DA-Res'!$E$23)</f>
        <v>Bane ? / Kl. ??:??</v>
      </c>
      <c r="O48" s="98"/>
      <c r="P48" s="98"/>
      <c r="Q48" s="98"/>
      <c r="R48" s="98"/>
      <c r="S48" s="98"/>
    </row>
    <row r="49" spans="1:19" ht="10.5" customHeight="1">
      <c r="A49" s="99"/>
      <c r="C49" s="113"/>
      <c r="D49" s="114"/>
      <c r="E49" s="108" t="s">
        <v>6</v>
      </c>
      <c r="F49" s="109" t="str">
        <f>'DA-Res'!$B$23</f>
        <v> </v>
      </c>
      <c r="M49" s="100"/>
      <c r="N49" s="100"/>
      <c r="Q49" s="98"/>
      <c r="R49" s="98"/>
      <c r="S49" s="98"/>
    </row>
    <row r="50" spans="1:19" ht="10.5" customHeight="1" thickBot="1">
      <c r="A50" s="99"/>
      <c r="B50" s="107" t="str">
        <f>IF('DA-Res'!$S$22=0,TOM,'DA-Res'!$E$22)</f>
        <v>Bane ? / Kl. ??:??</v>
      </c>
      <c r="C50" s="113"/>
      <c r="E50" s="110" t="str">
        <f>'DA-Res'!$A$23</f>
        <v>DA-19</v>
      </c>
      <c r="F50" s="111" t="str">
        <f>'DA-Res'!$D$23</f>
        <v> </v>
      </c>
      <c r="G50" s="120" t="s">
        <v>12</v>
      </c>
      <c r="M50" s="100"/>
      <c r="N50" s="100"/>
      <c r="Q50" s="98"/>
      <c r="R50" s="98"/>
      <c r="S50" s="98"/>
    </row>
    <row r="51" spans="1:19" ht="10.5" customHeight="1">
      <c r="A51" s="108" t="s">
        <v>6</v>
      </c>
      <c r="B51" s="109" t="str">
        <f>'DA-Res'!$B$22</f>
        <v> </v>
      </c>
      <c r="C51" s="116"/>
      <c r="M51" s="100"/>
      <c r="N51" s="100"/>
      <c r="Q51" s="98"/>
      <c r="R51" s="98"/>
      <c r="S51" s="98"/>
    </row>
    <row r="52" spans="1:19" ht="10.5" customHeight="1" thickBot="1">
      <c r="A52" s="110" t="str">
        <f>'DA-Res'!$A$22</f>
        <v>DA-18</v>
      </c>
      <c r="B52" s="111" t="str">
        <f>'DA-Res'!$D$22</f>
        <v> </v>
      </c>
      <c r="O52" s="98"/>
      <c r="P52" s="98"/>
      <c r="Q52" s="98"/>
      <c r="R52" s="98"/>
      <c r="S52" s="98"/>
    </row>
    <row r="53" spans="1:19" ht="10.5" customHeight="1">
      <c r="A53" s="99"/>
      <c r="O53" s="98"/>
      <c r="P53" s="98"/>
      <c r="Q53" s="98"/>
      <c r="R53" s="98"/>
      <c r="S53" s="98"/>
    </row>
    <row r="54" spans="1:16" ht="10.5" customHeight="1">
      <c r="A54" s="99"/>
      <c r="B54" s="107" t="str">
        <f>IF('DA-Res'!$S$24=0,TOM,'DA-Res'!$E$24)</f>
        <v>Bane ? / Kl. ??:??</v>
      </c>
      <c r="I54" s="98"/>
      <c r="J54" s="98"/>
      <c r="K54" s="98"/>
      <c r="L54" s="98"/>
      <c r="M54" s="98"/>
      <c r="N54" s="98"/>
      <c r="O54" s="98"/>
      <c r="P54" s="98"/>
    </row>
    <row r="55" spans="1:16" ht="10.5" customHeight="1">
      <c r="A55" s="108" t="s">
        <v>6</v>
      </c>
      <c r="B55" s="109" t="str">
        <f>'DA-Res'!$B$24</f>
        <v> </v>
      </c>
      <c r="I55" s="98"/>
      <c r="J55" s="98"/>
      <c r="K55" s="98"/>
      <c r="L55" s="98"/>
      <c r="M55" s="98"/>
      <c r="N55" s="98"/>
      <c r="O55" s="98"/>
      <c r="P55" s="98"/>
    </row>
    <row r="56" spans="1:16" ht="10.5" customHeight="1" thickBot="1">
      <c r="A56" s="110" t="str">
        <f>'DA-Res'!$A$24</f>
        <v>DA-20</v>
      </c>
      <c r="B56" s="111" t="str">
        <f>'DA-Res'!$D$24</f>
        <v> </v>
      </c>
      <c r="C56" s="120" t="s">
        <v>13</v>
      </c>
      <c r="I56" s="98"/>
      <c r="J56" s="98"/>
      <c r="K56" s="98"/>
      <c r="L56" s="98"/>
      <c r="M56" s="98"/>
      <c r="N56" s="98"/>
      <c r="O56" s="98"/>
      <c r="P56" s="98"/>
    </row>
    <row r="57" spans="1:16" ht="9">
      <c r="A57" s="98"/>
      <c r="I57" s="98"/>
      <c r="J57" s="98"/>
      <c r="K57" s="98"/>
      <c r="L57" s="98"/>
      <c r="M57" s="98"/>
      <c r="N57" s="98"/>
      <c r="O57" s="98"/>
      <c r="P57" s="98"/>
    </row>
    <row r="58" spans="1:19" ht="9">
      <c r="A58" s="98"/>
      <c r="O58" s="98"/>
      <c r="P58" s="98"/>
      <c r="Q58" s="98"/>
      <c r="R58" s="98"/>
      <c r="S58" s="98"/>
    </row>
    <row r="59" spans="1:19" ht="28.5" customHeight="1">
      <c r="A59" s="98"/>
      <c r="O59" s="98"/>
      <c r="P59" s="98"/>
      <c r="Q59" s="98"/>
      <c r="R59" s="98"/>
      <c r="S59" s="98"/>
    </row>
    <row r="60" spans="1:27" s="150" customFormat="1" ht="48.75" customHeight="1">
      <c r="A60" s="326" t="str">
        <f>Parametre!$B$1</f>
        <v>Forza Challenger</v>
      </c>
      <c r="B60" s="149"/>
      <c r="C60" s="327"/>
      <c r="D60" s="327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Z60" s="151"/>
      <c r="AA60" s="151"/>
    </row>
    <row r="61" spans="1:14" s="97" customFormat="1" ht="39.75">
      <c r="A61" s="95" t="str">
        <f>REPT(A2,1)</f>
        <v>Dame A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1:19" ht="30.75" customHeight="1">
      <c r="A62" s="98"/>
      <c r="O62" s="98"/>
      <c r="P62" s="98"/>
      <c r="Q62" s="98"/>
      <c r="R62" s="98"/>
      <c r="S62" s="98"/>
    </row>
    <row r="63" spans="1:19" ht="21.75" customHeight="1">
      <c r="A63" s="98"/>
      <c r="O63" s="98"/>
      <c r="P63" s="98"/>
      <c r="Q63" s="98"/>
      <c r="R63" s="98"/>
      <c r="S63" s="98"/>
    </row>
    <row r="64" spans="1:19" ht="22.5" customHeight="1">
      <c r="A64" s="122" t="s">
        <v>14</v>
      </c>
      <c r="O64" s="98"/>
      <c r="P64" s="98"/>
      <c r="Q64" s="98"/>
      <c r="R64" s="98"/>
      <c r="S64" s="98"/>
    </row>
    <row r="65" spans="1:19" ht="20.25" customHeight="1">
      <c r="A65" s="115"/>
      <c r="B65" s="107" t="str">
        <f>IF('DA-Res'!$S$25=0,TOM,'DA-Res'!$E$25)</f>
        <v>Bane ? / Kl. ??:??</v>
      </c>
      <c r="O65" s="98"/>
      <c r="P65" s="98"/>
      <c r="Q65" s="98"/>
      <c r="R65" s="98"/>
      <c r="S65" s="98"/>
    </row>
    <row r="66" spans="1:19" ht="10.5" customHeight="1">
      <c r="A66" s="108" t="s">
        <v>6</v>
      </c>
      <c r="B66" s="109" t="str">
        <f>'DA-Res'!$B$25</f>
        <v> </v>
      </c>
      <c r="O66" s="98"/>
      <c r="P66" s="98"/>
      <c r="Q66" s="98"/>
      <c r="R66" s="98"/>
      <c r="S66" s="98"/>
    </row>
    <row r="67" spans="1:19" ht="10.5" customHeight="1" thickBot="1">
      <c r="A67" s="110" t="str">
        <f>'DA-Res'!$A$25</f>
        <v>DA-21</v>
      </c>
      <c r="B67" s="111" t="str">
        <f>'DA-Res'!$D$25</f>
        <v> </v>
      </c>
      <c r="C67" s="112"/>
      <c r="F67" s="107" t="str">
        <f>IF('DA-Res'!$S$29=0,TOM,'DA-Res'!$E$29)</f>
        <v>Bane ? / Kl. ??:??</v>
      </c>
      <c r="O67" s="98"/>
      <c r="P67" s="98"/>
      <c r="Q67" s="98"/>
      <c r="R67" s="98"/>
      <c r="S67" s="98"/>
    </row>
    <row r="68" spans="1:19" ht="10.5" customHeight="1">
      <c r="A68" s="99"/>
      <c r="C68" s="113"/>
      <c r="D68" s="114"/>
      <c r="E68" s="108" t="s">
        <v>6</v>
      </c>
      <c r="F68" s="109" t="str">
        <f>'DA-Res'!$B$29</f>
        <v> </v>
      </c>
      <c r="G68" s="115"/>
      <c r="O68" s="98"/>
      <c r="P68" s="98"/>
      <c r="Q68" s="98"/>
      <c r="R68" s="98"/>
      <c r="S68" s="98"/>
    </row>
    <row r="69" spans="1:19" ht="10.5" customHeight="1" thickBot="1">
      <c r="A69" s="99"/>
      <c r="B69" s="107" t="str">
        <f>IF('DA-Res'!$S$26=0,TOM,'DA-Res'!$E$26)</f>
        <v>Bane ? / Kl. ??:??</v>
      </c>
      <c r="C69" s="113"/>
      <c r="E69" s="110" t="str">
        <f>'DA-Res'!$A$29</f>
        <v>DA-25</v>
      </c>
      <c r="F69" s="111" t="str">
        <f>'DA-Res'!$D$29</f>
        <v> </v>
      </c>
      <c r="G69" s="112"/>
      <c r="O69" s="98"/>
      <c r="P69" s="98"/>
      <c r="Q69" s="98"/>
      <c r="R69" s="98"/>
      <c r="S69" s="98"/>
    </row>
    <row r="70" spans="1:19" ht="10.5" customHeight="1">
      <c r="A70" s="108" t="s">
        <v>6</v>
      </c>
      <c r="B70" s="109" t="str">
        <f>'DA-Res'!$B$26</f>
        <v> </v>
      </c>
      <c r="C70" s="116"/>
      <c r="G70" s="113"/>
      <c r="H70" s="117"/>
      <c r="O70" s="98"/>
      <c r="P70" s="98"/>
      <c r="Q70" s="98"/>
      <c r="R70" s="98"/>
      <c r="S70" s="98"/>
    </row>
    <row r="71" spans="1:19" ht="10.5" customHeight="1" thickBot="1">
      <c r="A71" s="110" t="str">
        <f>'DA-Res'!$A$26</f>
        <v>DA-22</v>
      </c>
      <c r="B71" s="111" t="str">
        <f>'DA-Res'!$D$26</f>
        <v> </v>
      </c>
      <c r="G71" s="113"/>
      <c r="H71" s="117"/>
      <c r="J71" s="107" t="str">
        <f>IF('DA-Res'!$S$31=0,TOM,'DA-Res'!$E$31)</f>
        <v>Bane ? / Kl. ??:??</v>
      </c>
      <c r="O71" s="98"/>
      <c r="P71" s="98"/>
      <c r="Q71" s="98"/>
      <c r="R71" s="98"/>
      <c r="S71" s="98"/>
    </row>
    <row r="72" spans="1:19" ht="10.5" customHeight="1">
      <c r="A72" s="99"/>
      <c r="G72" s="113"/>
      <c r="H72" s="118"/>
      <c r="I72" s="108" t="s">
        <v>6</v>
      </c>
      <c r="J72" s="109" t="str">
        <f>'DA-Res'!$B$31</f>
        <v> </v>
      </c>
      <c r="O72" s="98"/>
      <c r="P72" s="98"/>
      <c r="Q72" s="98"/>
      <c r="R72" s="98"/>
      <c r="S72" s="98"/>
    </row>
    <row r="73" spans="1:19" ht="10.5" customHeight="1" thickBot="1">
      <c r="A73" s="99"/>
      <c r="B73" s="107" t="str">
        <f>IF('DA-Res'!$S$27=0,TOM,'DA-Res'!$E$27)</f>
        <v>Bane ? / Kl. ??:??</v>
      </c>
      <c r="G73" s="113"/>
      <c r="H73" s="117"/>
      <c r="I73" s="110" t="str">
        <f>'DA-Res'!$A$31</f>
        <v>DA-27</v>
      </c>
      <c r="J73" s="111" t="str">
        <f>'DA-Res'!$D$31</f>
        <v> </v>
      </c>
      <c r="K73" s="120" t="s">
        <v>15</v>
      </c>
      <c r="O73" s="98"/>
      <c r="P73" s="98"/>
      <c r="Q73" s="98"/>
      <c r="R73" s="98"/>
      <c r="S73" s="98"/>
    </row>
    <row r="74" spans="1:19" ht="10.5" customHeight="1">
      <c r="A74" s="108" t="s">
        <v>6</v>
      </c>
      <c r="B74" s="109" t="str">
        <f>'DA-Res'!$B$27</f>
        <v> </v>
      </c>
      <c r="G74" s="113"/>
      <c r="H74" s="117"/>
      <c r="O74" s="98"/>
      <c r="P74" s="98"/>
      <c r="Q74" s="98"/>
      <c r="R74" s="98"/>
      <c r="S74" s="98"/>
    </row>
    <row r="75" spans="1:19" ht="10.5" customHeight="1" thickBot="1">
      <c r="A75" s="110" t="str">
        <f>'DA-Res'!$A$27</f>
        <v>DA-23</v>
      </c>
      <c r="B75" s="111" t="str">
        <f>'DA-Res'!$D$27</f>
        <v> </v>
      </c>
      <c r="C75" s="112"/>
      <c r="F75" s="107" t="str">
        <f>IF('DA-Res'!$S$30=0,TOM,'DA-Res'!$E$30)</f>
        <v>Bane ? / Kl. ??:??</v>
      </c>
      <c r="G75" s="113"/>
      <c r="H75" s="117"/>
      <c r="O75" s="98"/>
      <c r="P75" s="98"/>
      <c r="Q75" s="98"/>
      <c r="R75" s="98"/>
      <c r="S75" s="98"/>
    </row>
    <row r="76" spans="1:19" ht="10.5" customHeight="1">
      <c r="A76" s="99"/>
      <c r="C76" s="113"/>
      <c r="D76" s="114"/>
      <c r="E76" s="108" t="s">
        <v>6</v>
      </c>
      <c r="F76" s="109" t="str">
        <f>'DA-Res'!$B$30</f>
        <v> </v>
      </c>
      <c r="G76" s="116"/>
      <c r="O76" s="98"/>
      <c r="P76" s="98"/>
      <c r="Q76" s="98"/>
      <c r="R76" s="98"/>
      <c r="S76" s="98"/>
    </row>
    <row r="77" spans="1:19" ht="10.5" customHeight="1" thickBot="1">
      <c r="A77" s="99"/>
      <c r="B77" s="107" t="str">
        <f>IF('DA-Res'!$S$28=0,TOM,'DA-Res'!$E$28)</f>
        <v>Bane ? / Kl. ??:??</v>
      </c>
      <c r="C77" s="113"/>
      <c r="E77" s="110" t="str">
        <f>'DA-Res'!$A$30</f>
        <v>DA-26</v>
      </c>
      <c r="F77" s="111" t="str">
        <f>'DA-Res'!$D$30</f>
        <v> </v>
      </c>
      <c r="O77" s="98"/>
      <c r="P77" s="98"/>
      <c r="Q77" s="98"/>
      <c r="R77" s="98"/>
      <c r="S77" s="98"/>
    </row>
    <row r="78" spans="1:19" ht="10.5" customHeight="1">
      <c r="A78" s="108" t="s">
        <v>6</v>
      </c>
      <c r="B78" s="109" t="str">
        <f>'DA-Res'!$B$28</f>
        <v> </v>
      </c>
      <c r="C78" s="116"/>
      <c r="O78" s="98"/>
      <c r="P78" s="98"/>
      <c r="Q78" s="98"/>
      <c r="R78" s="98"/>
      <c r="S78" s="98"/>
    </row>
    <row r="79" spans="1:19" ht="10.5" customHeight="1" thickBot="1">
      <c r="A79" s="110" t="str">
        <f>'DA-Res'!$A$28</f>
        <v>DA-24</v>
      </c>
      <c r="B79" s="111" t="str">
        <f>'DA-Res'!$D$28</f>
        <v> </v>
      </c>
      <c r="O79" s="98"/>
      <c r="P79" s="98"/>
      <c r="Q79" s="98"/>
      <c r="R79" s="98"/>
      <c r="S79" s="98"/>
    </row>
    <row r="80" spans="1:19" ht="10.5" customHeight="1">
      <c r="A80" s="99"/>
      <c r="O80" s="98"/>
      <c r="P80" s="98"/>
      <c r="Q80" s="98"/>
      <c r="R80" s="98"/>
      <c r="S80" s="98"/>
    </row>
    <row r="81" spans="1:19" ht="10.5" customHeight="1">
      <c r="A81" s="99"/>
      <c r="O81" s="98"/>
      <c r="P81" s="98"/>
      <c r="Q81" s="98"/>
      <c r="R81" s="98"/>
      <c r="S81" s="98"/>
    </row>
    <row r="82" spans="1:19" ht="10.5" customHeight="1">
      <c r="A82" s="99"/>
      <c r="B82" s="107" t="str">
        <f>IF('DA-Res'!$S$32=0,TOM,'DA-Res'!$E$32)</f>
        <v>Bane ? / Kl. ??:??</v>
      </c>
      <c r="O82" s="98"/>
      <c r="P82" s="98"/>
      <c r="Q82" s="98"/>
      <c r="R82" s="98"/>
      <c r="S82" s="98"/>
    </row>
    <row r="83" spans="1:19" ht="10.5" customHeight="1">
      <c r="A83" s="108" t="s">
        <v>6</v>
      </c>
      <c r="B83" s="109" t="str">
        <f>'DA-Res'!$B$32</f>
        <v> </v>
      </c>
      <c r="O83" s="98"/>
      <c r="P83" s="98"/>
      <c r="Q83" s="98"/>
      <c r="R83" s="98"/>
      <c r="S83" s="98"/>
    </row>
    <row r="84" spans="1:19" ht="10.5" customHeight="1" thickBot="1">
      <c r="A84" s="110" t="str">
        <f>'DA-Res'!$A$32</f>
        <v>DA-28</v>
      </c>
      <c r="B84" s="111" t="str">
        <f>'DA-Res'!$D$32</f>
        <v> </v>
      </c>
      <c r="C84" s="120" t="s">
        <v>16</v>
      </c>
      <c r="E84" s="115"/>
      <c r="O84" s="98"/>
      <c r="P84" s="98"/>
      <c r="Q84" s="98"/>
      <c r="R84" s="98"/>
      <c r="S84" s="98"/>
    </row>
    <row r="85" spans="1:19" ht="10.5" customHeight="1">
      <c r="A85" s="99"/>
      <c r="O85" s="98"/>
      <c r="P85" s="98"/>
      <c r="Q85" s="98"/>
      <c r="R85" s="98"/>
      <c r="S85" s="98"/>
    </row>
    <row r="86" spans="1:19" ht="10.5" customHeight="1">
      <c r="A86" s="98"/>
      <c r="O86" s="98"/>
      <c r="P86" s="98"/>
      <c r="Q86" s="98"/>
      <c r="R86" s="98"/>
      <c r="S86" s="98"/>
    </row>
    <row r="87" spans="1:19" ht="10.5" customHeight="1">
      <c r="A87" s="98"/>
      <c r="O87" s="98"/>
      <c r="P87" s="98"/>
      <c r="Q87" s="98"/>
      <c r="R87" s="98"/>
      <c r="S87" s="98"/>
    </row>
    <row r="88" spans="1:19" ht="10.5" customHeight="1">
      <c r="A88" s="105"/>
      <c r="O88" s="98"/>
      <c r="P88" s="98"/>
      <c r="Q88" s="98"/>
      <c r="R88" s="98"/>
      <c r="S88" s="98"/>
    </row>
    <row r="89" spans="1:19" ht="15" customHeight="1">
      <c r="A89" s="123" t="s">
        <v>17</v>
      </c>
      <c r="O89" s="98"/>
      <c r="P89" s="98"/>
      <c r="Q89" s="98"/>
      <c r="R89" s="98"/>
      <c r="S89" s="98"/>
    </row>
    <row r="90" spans="1:19" ht="21" customHeight="1">
      <c r="A90" s="99"/>
      <c r="B90" s="107" t="str">
        <f>IF('DA-Res'!$S$33=0,TOM,'DA-Res'!$E$33)</f>
        <v>Bane ? / Kl. ??:??</v>
      </c>
      <c r="O90" s="98"/>
      <c r="P90" s="98"/>
      <c r="Q90" s="98"/>
      <c r="R90" s="98"/>
      <c r="S90" s="98"/>
    </row>
    <row r="91" spans="1:19" ht="10.5" customHeight="1">
      <c r="A91" s="108" t="s">
        <v>6</v>
      </c>
      <c r="B91" s="109" t="str">
        <f>'DA-Res'!$B$33</f>
        <v> </v>
      </c>
      <c r="O91" s="98"/>
      <c r="P91" s="98"/>
      <c r="Q91" s="98"/>
      <c r="R91" s="98"/>
      <c r="S91" s="98"/>
    </row>
    <row r="92" spans="1:19" ht="10.5" customHeight="1" thickBot="1">
      <c r="A92" s="110" t="str">
        <f>'DA-Res'!$A$33</f>
        <v>DA-29</v>
      </c>
      <c r="B92" s="111" t="str">
        <f>'DA-Res'!$D$33</f>
        <v> </v>
      </c>
      <c r="C92" s="112"/>
      <c r="F92" s="107" t="str">
        <f>IF('DA-Res'!$S$35=0,TOM,'DA-Res'!$E$35)</f>
        <v>Bane ? / Kl. ??:??</v>
      </c>
      <c r="O92" s="98"/>
      <c r="P92" s="98"/>
      <c r="Q92" s="98"/>
      <c r="R92" s="98"/>
      <c r="S92" s="98"/>
    </row>
    <row r="93" spans="1:19" ht="10.5" customHeight="1">
      <c r="A93" s="99"/>
      <c r="C93" s="113"/>
      <c r="D93" s="114"/>
      <c r="E93" s="108" t="s">
        <v>6</v>
      </c>
      <c r="F93" s="109" t="str">
        <f>'DA-Res'!$B$35</f>
        <v> </v>
      </c>
      <c r="O93" s="98"/>
      <c r="P93" s="98"/>
      <c r="Q93" s="98"/>
      <c r="R93" s="98"/>
      <c r="S93" s="98"/>
    </row>
    <row r="94" spans="1:19" ht="10.5" customHeight="1" thickBot="1">
      <c r="A94" s="99"/>
      <c r="B94" s="107" t="str">
        <f>IF('DA-Res'!$S$34=0,TOM,'DA-Res'!$E$34)</f>
        <v>Bane ? / Kl. ??:??</v>
      </c>
      <c r="C94" s="113"/>
      <c r="E94" s="110" t="str">
        <f>'DA-Res'!$A$35</f>
        <v>DA-31</v>
      </c>
      <c r="F94" s="111" t="str">
        <f>'DA-Res'!$D$35</f>
        <v> </v>
      </c>
      <c r="G94" s="120" t="s">
        <v>18</v>
      </c>
      <c r="O94" s="98"/>
      <c r="P94" s="98"/>
      <c r="Q94" s="98"/>
      <c r="R94" s="98"/>
      <c r="S94" s="98"/>
    </row>
    <row r="95" spans="1:19" ht="10.5" customHeight="1">
      <c r="A95" s="108" t="s">
        <v>6</v>
      </c>
      <c r="B95" s="109" t="str">
        <f>'DA-Res'!$B$34</f>
        <v> </v>
      </c>
      <c r="C95" s="116"/>
      <c r="O95" s="98"/>
      <c r="P95" s="98"/>
      <c r="Q95" s="98"/>
      <c r="R95" s="98"/>
      <c r="S95" s="98"/>
    </row>
    <row r="96" spans="1:19" ht="10.5" customHeight="1" thickBot="1">
      <c r="A96" s="110" t="str">
        <f>'DA-Res'!$A$34</f>
        <v>DA-30</v>
      </c>
      <c r="B96" s="111" t="str">
        <f>'DA-Res'!$D$34</f>
        <v> </v>
      </c>
      <c r="O96" s="98"/>
      <c r="P96" s="98"/>
      <c r="Q96" s="98"/>
      <c r="R96" s="98"/>
      <c r="S96" s="98"/>
    </row>
    <row r="97" spans="1:19" ht="10.5" customHeight="1">
      <c r="A97" s="99"/>
      <c r="O97" s="98"/>
      <c r="P97" s="98"/>
      <c r="Q97" s="98"/>
      <c r="R97" s="98"/>
      <c r="S97" s="98"/>
    </row>
    <row r="98" spans="1:19" ht="10.5" customHeight="1">
      <c r="A98" s="99"/>
      <c r="O98" s="98"/>
      <c r="P98" s="98"/>
      <c r="Q98" s="98"/>
      <c r="R98" s="98"/>
      <c r="S98" s="98"/>
    </row>
    <row r="99" spans="1:19" ht="10.5" customHeight="1">
      <c r="A99" s="99"/>
      <c r="B99" s="107" t="str">
        <f>IF('DA-Res'!$S$36=0,TOM,'DA-Res'!$E$36)</f>
        <v>Bane ? / Kl. ??:??</v>
      </c>
      <c r="O99" s="98"/>
      <c r="P99" s="98"/>
      <c r="Q99" s="98"/>
      <c r="R99" s="98"/>
      <c r="S99" s="98"/>
    </row>
    <row r="100" spans="1:19" ht="10.5" customHeight="1">
      <c r="A100" s="108" t="s">
        <v>6</v>
      </c>
      <c r="B100" s="109" t="str">
        <f>'DA-Res'!$B$36</f>
        <v> </v>
      </c>
      <c r="O100" s="98"/>
      <c r="P100" s="98"/>
      <c r="Q100" s="98"/>
      <c r="R100" s="98"/>
      <c r="S100" s="98"/>
    </row>
    <row r="101" spans="1:19" ht="10.5" customHeight="1" thickBot="1">
      <c r="A101" s="110" t="str">
        <f>'DA-Res'!$A$36</f>
        <v>DA-32</v>
      </c>
      <c r="B101" s="111" t="str">
        <f>'DA-Res'!$D$36</f>
        <v> </v>
      </c>
      <c r="C101" s="120" t="s">
        <v>19</v>
      </c>
      <c r="O101" s="98"/>
      <c r="P101" s="98"/>
      <c r="Q101" s="98"/>
      <c r="R101" s="98"/>
      <c r="S101" s="98"/>
    </row>
    <row r="102" spans="1:19" ht="10.5" customHeight="1">
      <c r="A102" s="98"/>
      <c r="O102" s="98"/>
      <c r="P102" s="98"/>
      <c r="Q102" s="98"/>
      <c r="R102" s="98"/>
      <c r="S102" s="98"/>
    </row>
    <row r="103" spans="1:19" ht="9">
      <c r="A103" s="98"/>
      <c r="O103" s="98"/>
      <c r="P103" s="98"/>
      <c r="Q103" s="98"/>
      <c r="R103" s="98"/>
      <c r="S103" s="98"/>
    </row>
    <row r="104" spans="1:19" ht="9">
      <c r="A104" s="98"/>
      <c r="O104" s="98"/>
      <c r="P104" s="98"/>
      <c r="Q104" s="98"/>
      <c r="R104" s="98"/>
      <c r="S104" s="98"/>
    </row>
    <row r="105" spans="1:19" ht="9">
      <c r="A105" s="98"/>
      <c r="O105" s="98"/>
      <c r="P105" s="98"/>
      <c r="Q105" s="98"/>
      <c r="R105" s="98"/>
      <c r="S105" s="98"/>
    </row>
    <row r="106" spans="1:19" ht="9">
      <c r="A106" s="98"/>
      <c r="O106" s="98"/>
      <c r="P106" s="98"/>
      <c r="Q106" s="98"/>
      <c r="R106" s="98"/>
      <c r="S106" s="98"/>
    </row>
    <row r="107" spans="5:19" ht="15.75">
      <c r="E107" s="124"/>
      <c r="F107" s="124"/>
      <c r="O107" s="98"/>
      <c r="P107" s="98"/>
      <c r="Q107" s="98"/>
      <c r="R107" s="98"/>
      <c r="S107" s="98"/>
    </row>
    <row r="108" spans="5:19" ht="15.75">
      <c r="E108" s="124"/>
      <c r="F108" s="124"/>
      <c r="O108" s="98"/>
      <c r="P108" s="98"/>
      <c r="Q108" s="98"/>
      <c r="R108" s="98"/>
      <c r="S108" s="98"/>
    </row>
    <row r="109" spans="5:19" ht="15.75">
      <c r="E109" s="124"/>
      <c r="F109" s="124"/>
      <c r="O109" s="98"/>
      <c r="P109" s="98"/>
      <c r="Q109" s="98"/>
      <c r="R109" s="98"/>
      <c r="S109" s="98"/>
    </row>
    <row r="110" spans="5:19" ht="15.75">
      <c r="E110" s="124"/>
      <c r="F110" s="124"/>
      <c r="O110" s="98"/>
      <c r="P110" s="98"/>
      <c r="Q110" s="98"/>
      <c r="R110" s="98"/>
      <c r="S110" s="98"/>
    </row>
    <row r="111" spans="5:19" ht="15.75">
      <c r="E111" s="124"/>
      <c r="F111" s="124"/>
      <c r="O111" s="98"/>
      <c r="P111" s="98"/>
      <c r="Q111" s="98"/>
      <c r="R111" s="98"/>
      <c r="S111" s="98"/>
    </row>
    <row r="112" spans="5:19" ht="15.75">
      <c r="E112" s="124"/>
      <c r="F112" s="124"/>
      <c r="O112" s="98"/>
      <c r="P112" s="98"/>
      <c r="Q112" s="98"/>
      <c r="R112" s="98"/>
      <c r="S112" s="98"/>
    </row>
    <row r="113" spans="5:19" ht="15.75">
      <c r="E113" s="124"/>
      <c r="F113" s="124"/>
      <c r="O113" s="98"/>
      <c r="P113" s="98"/>
      <c r="Q113" s="98"/>
      <c r="R113" s="98"/>
      <c r="S113" s="98"/>
    </row>
    <row r="114" spans="5:19" ht="15.75">
      <c r="E114" s="124"/>
      <c r="F114" s="124"/>
      <c r="O114" s="98"/>
      <c r="P114" s="98"/>
      <c r="Q114" s="98"/>
      <c r="R114" s="98"/>
      <c r="S114" s="98"/>
    </row>
    <row r="115" spans="5:19" ht="15.75">
      <c r="E115" s="124"/>
      <c r="F115" s="124"/>
      <c r="O115" s="98"/>
      <c r="P115" s="98"/>
      <c r="Q115" s="98"/>
      <c r="R115" s="98"/>
      <c r="S115" s="98"/>
    </row>
    <row r="116" spans="5:19" ht="15.75">
      <c r="E116" s="124"/>
      <c r="F116" s="124"/>
      <c r="O116" s="98"/>
      <c r="P116" s="98"/>
      <c r="Q116" s="98"/>
      <c r="R116" s="98"/>
      <c r="S116" s="98"/>
    </row>
    <row r="117" spans="5:19" ht="15.75">
      <c r="E117" s="124"/>
      <c r="F117" s="124"/>
      <c r="O117" s="98"/>
      <c r="P117" s="98"/>
      <c r="Q117" s="98"/>
      <c r="R117" s="98"/>
      <c r="S117" s="98"/>
    </row>
    <row r="118" spans="5:19" ht="15.75">
      <c r="E118" s="124"/>
      <c r="F118" s="124"/>
      <c r="O118" s="98"/>
      <c r="P118" s="98"/>
      <c r="Q118" s="98"/>
      <c r="R118" s="98"/>
      <c r="S118" s="98"/>
    </row>
    <row r="119" spans="5:19" ht="15.75">
      <c r="E119" s="124"/>
      <c r="F119" s="124"/>
      <c r="O119" s="98"/>
      <c r="P119" s="98"/>
      <c r="Q119" s="98"/>
      <c r="R119" s="98"/>
      <c r="S119" s="98"/>
    </row>
    <row r="120" spans="5:19" ht="15.75">
      <c r="E120" s="124"/>
      <c r="F120" s="124"/>
      <c r="O120" s="98"/>
      <c r="P120" s="98"/>
      <c r="Q120" s="98"/>
      <c r="R120" s="98"/>
      <c r="S120" s="98"/>
    </row>
    <row r="121" spans="5:19" ht="15.75">
      <c r="E121" s="124"/>
      <c r="F121" s="124"/>
      <c r="O121" s="98"/>
      <c r="P121" s="98"/>
      <c r="Q121" s="98"/>
      <c r="R121" s="98"/>
      <c r="S121" s="98"/>
    </row>
    <row r="122" spans="5:19" ht="15.75">
      <c r="E122" s="124"/>
      <c r="F122" s="124"/>
      <c r="O122" s="98"/>
      <c r="P122" s="98"/>
      <c r="Q122" s="98"/>
      <c r="R122" s="98"/>
      <c r="S122" s="98"/>
    </row>
    <row r="123" spans="1:19" ht="9">
      <c r="A123" s="98"/>
      <c r="O123" s="98"/>
      <c r="P123" s="98"/>
      <c r="Q123" s="98"/>
      <c r="R123" s="98"/>
      <c r="S123" s="98"/>
    </row>
    <row r="124" spans="1:19" ht="9">
      <c r="A124" s="98"/>
      <c r="O124" s="98"/>
      <c r="P124" s="98"/>
      <c r="Q124" s="98"/>
      <c r="R124" s="98"/>
      <c r="S124" s="98"/>
    </row>
    <row r="125" spans="1:19" ht="9">
      <c r="A125" s="98"/>
      <c r="O125" s="98"/>
      <c r="P125" s="98"/>
      <c r="Q125" s="98"/>
      <c r="R125" s="98"/>
      <c r="S125" s="98"/>
    </row>
    <row r="126" spans="1:19" ht="9">
      <c r="A126" s="98"/>
      <c r="O126" s="98"/>
      <c r="P126" s="98"/>
      <c r="Q126" s="98"/>
      <c r="R126" s="98"/>
      <c r="S126" s="98"/>
    </row>
    <row r="127" spans="1:19" ht="9">
      <c r="A127" s="98"/>
      <c r="O127" s="98"/>
      <c r="P127" s="98"/>
      <c r="Q127" s="98"/>
      <c r="R127" s="98"/>
      <c r="S127" s="98"/>
    </row>
    <row r="128" spans="1:19" ht="20.25">
      <c r="A128" s="98"/>
      <c r="B128" s="125"/>
      <c r="O128" s="98"/>
      <c r="P128" s="98"/>
      <c r="R128" s="98"/>
      <c r="S128" s="98"/>
    </row>
    <row r="129" ht="20.25">
      <c r="B129" s="125"/>
    </row>
    <row r="130" ht="20.25">
      <c r="B130" s="125"/>
    </row>
    <row r="131" ht="20.25">
      <c r="B131" s="125"/>
    </row>
    <row r="132" ht="20.25">
      <c r="B132" s="125"/>
    </row>
    <row r="133" ht="20.25">
      <c r="B133" s="125"/>
    </row>
    <row r="134" spans="2:14" s="127" customFormat="1" ht="20.2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</row>
    <row r="135" spans="2:14" s="127" customFormat="1" ht="20.25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</row>
    <row r="136" spans="2:14" s="127" customFormat="1" ht="20.25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7" spans="2:14" s="127" customFormat="1" ht="18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2:14" s="127" customFormat="1" ht="18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</row>
    <row r="139" spans="2:14" s="127" customFormat="1" ht="18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  <row r="140" spans="2:14" s="127" customFormat="1" ht="18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2:14" s="127" customFormat="1" ht="18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</row>
    <row r="142" spans="2:14" s="127" customFormat="1" ht="18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</row>
    <row r="143" spans="2:14" s="127" customFormat="1" ht="18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</row>
    <row r="144" spans="2:14" s="127" customFormat="1" ht="18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</row>
    <row r="145" spans="2:14" s="127" customFormat="1" ht="18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</row>
    <row r="146" spans="2:14" s="127" customFormat="1" ht="18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</row>
  </sheetData>
  <printOptions horizontalCentered="1"/>
  <pageMargins left="0.2362204724409449" right="0.2362204724409449" top="0.3937007874015748" bottom="0.8267716535433072" header="0.5118110236220472" footer="0.8661417322834646"/>
  <pageSetup fitToHeight="2" fitToWidth="2" horizontalDpi="600" verticalDpi="600" orientation="portrait" paperSize="9" r:id="rId1"/>
  <rowBreaks count="3" manualBreakCount="3">
    <brk id="58" max="65535" man="1"/>
    <brk id="59" max="65535" man="1"/>
    <brk id="102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62"/>
  <sheetViews>
    <sheetView showGridLines="0" zoomScale="102" zoomScaleNormal="102" workbookViewId="0" topLeftCell="A1">
      <selection activeCell="I24" sqref="I24:AT37"/>
    </sheetView>
  </sheetViews>
  <sheetFormatPr defaultColWidth="8.88671875" defaultRowHeight="15"/>
  <cols>
    <col min="1" max="1" width="4.6640625" style="129" customWidth="1"/>
    <col min="2" max="2" width="17.10546875" style="129" customWidth="1"/>
    <col min="3" max="3" width="1.66796875" style="129" customWidth="1"/>
    <col min="4" max="4" width="20.99609375" style="129" customWidth="1"/>
    <col min="5" max="5" width="14.99609375" style="130" customWidth="1"/>
    <col min="6" max="6" width="20.99609375" style="320" customWidth="1"/>
    <col min="7" max="7" width="2.88671875" style="320" customWidth="1"/>
    <col min="8" max="8" width="20.99609375" style="320" customWidth="1"/>
    <col min="9" max="9" width="3.3359375" style="130" customWidth="1"/>
    <col min="10" max="11" width="1.2265625" style="130" customWidth="1"/>
    <col min="12" max="12" width="1.5625" style="130" customWidth="1"/>
    <col min="13" max="14" width="3.99609375" style="130" customWidth="1"/>
    <col min="15" max="16" width="1.2265625" style="130" customWidth="1"/>
    <col min="17" max="18" width="3.6640625" style="130" customWidth="1"/>
    <col min="19" max="19" width="4.21484375" style="130" customWidth="1"/>
    <col min="20" max="20" width="0.88671875" style="130" customWidth="1"/>
    <col min="21" max="22" width="1.2265625" style="130" customWidth="1"/>
    <col min="23" max="23" width="8.88671875" style="130" customWidth="1"/>
    <col min="24" max="26" width="1.2265625" style="130" customWidth="1"/>
    <col min="27" max="27" width="8.88671875" style="130" customWidth="1"/>
    <col min="28" max="28" width="0.88671875" style="130" customWidth="1"/>
    <col min="29" max="30" width="1.2265625" style="130" customWidth="1"/>
    <col min="31" max="31" width="8.88671875" style="130" customWidth="1"/>
    <col min="32" max="32" width="0.88671875" style="130" customWidth="1"/>
    <col min="33" max="34" width="1.2265625" style="130" customWidth="1"/>
    <col min="35" max="35" width="8.88671875" style="130" customWidth="1"/>
    <col min="36" max="37" width="0.88671875" style="130" customWidth="1"/>
    <col min="38" max="38" width="1.2265625" style="130" customWidth="1"/>
    <col min="39" max="39" width="8.88671875" style="130" customWidth="1"/>
    <col min="40" max="40" width="2.10546875" style="130" customWidth="1"/>
    <col min="41" max="41" width="8.88671875" style="130" customWidth="1"/>
    <col min="42" max="42" width="1.2265625" style="130" customWidth="1"/>
    <col min="43" max="16384" width="8.88671875" style="130" customWidth="1"/>
  </cols>
  <sheetData>
    <row r="1" spans="1:42" ht="28.5" customHeight="1">
      <c r="A1" s="277" t="s">
        <v>335</v>
      </c>
      <c r="B1" s="128"/>
      <c r="E1" s="129"/>
      <c r="T1" s="131"/>
      <c r="U1" s="131"/>
      <c r="V1" s="131"/>
      <c r="X1" s="131"/>
      <c r="Y1" s="131"/>
      <c r="Z1" s="131"/>
      <c r="AB1" s="131"/>
      <c r="AC1" s="131"/>
      <c r="AD1" s="131"/>
      <c r="AN1" s="132"/>
      <c r="AP1" s="133"/>
    </row>
    <row r="2" spans="1:42" ht="24" customHeight="1">
      <c r="A2" s="278" t="str">
        <f>Parametre!$B$1</f>
        <v>Forza Challenger</v>
      </c>
      <c r="E2" s="129"/>
      <c r="F2" s="321"/>
      <c r="T2" s="131"/>
      <c r="U2" s="131"/>
      <c r="V2" s="131"/>
      <c r="X2" s="131"/>
      <c r="Y2" s="131"/>
      <c r="Z2" s="131"/>
      <c r="AB2" s="131"/>
      <c r="AC2" s="131"/>
      <c r="AD2" s="131"/>
      <c r="AN2" s="132"/>
      <c r="AP2" s="133"/>
    </row>
    <row r="3" spans="1:42" ht="21" customHeight="1">
      <c r="A3" s="135"/>
      <c r="B3" s="136"/>
      <c r="E3" s="286" t="s">
        <v>21</v>
      </c>
      <c r="F3" s="322" t="s">
        <v>22</v>
      </c>
      <c r="H3" s="323" t="s">
        <v>23</v>
      </c>
      <c r="O3" s="140" t="s">
        <v>24</v>
      </c>
      <c r="P3" s="141"/>
      <c r="Q3" s="141"/>
      <c r="R3" s="141"/>
      <c r="S3" s="140" t="s">
        <v>25</v>
      </c>
      <c r="T3" s="131"/>
      <c r="U3" s="131"/>
      <c r="V3" s="131"/>
      <c r="X3" s="131"/>
      <c r="Y3" s="131"/>
      <c r="Z3" s="131"/>
      <c r="AB3" s="131"/>
      <c r="AC3" s="131"/>
      <c r="AD3" s="131"/>
      <c r="AN3" s="132"/>
      <c r="AP3" s="133"/>
    </row>
    <row r="4" spans="1:43" ht="11.25">
      <c r="A4" s="135"/>
      <c r="B4" s="142"/>
      <c r="C4" s="142"/>
      <c r="D4" s="142"/>
      <c r="E4" s="142"/>
      <c r="F4" s="324"/>
      <c r="G4" s="324"/>
      <c r="H4" s="324"/>
      <c r="I4" s="133" t="s">
        <v>26</v>
      </c>
      <c r="J4" s="143" t="s">
        <v>27</v>
      </c>
      <c r="K4" s="143" t="s">
        <v>27</v>
      </c>
      <c r="L4" s="143" t="s">
        <v>27</v>
      </c>
      <c r="M4" s="143" t="s">
        <v>27</v>
      </c>
      <c r="N4" s="143" t="s">
        <v>27</v>
      </c>
      <c r="O4" s="132">
        <v>1</v>
      </c>
      <c r="P4" s="132">
        <v>2</v>
      </c>
      <c r="Q4" s="132">
        <v>3</v>
      </c>
      <c r="R4" s="132">
        <v>4</v>
      </c>
      <c r="T4" s="144" t="s">
        <v>28</v>
      </c>
      <c r="U4" s="144"/>
      <c r="V4" s="144"/>
      <c r="W4" s="133"/>
      <c r="X4" s="144" t="s">
        <v>29</v>
      </c>
      <c r="Y4" s="144"/>
      <c r="Z4" s="144"/>
      <c r="AA4" s="133"/>
      <c r="AB4" s="144" t="s">
        <v>30</v>
      </c>
      <c r="AC4" s="144"/>
      <c r="AD4" s="144"/>
      <c r="AE4" s="133"/>
      <c r="AF4" s="144" t="s">
        <v>31</v>
      </c>
      <c r="AG4" s="144"/>
      <c r="AH4" s="144"/>
      <c r="AI4" s="133"/>
      <c r="AJ4" s="144" t="s">
        <v>32</v>
      </c>
      <c r="AK4" s="144"/>
      <c r="AL4" s="144"/>
      <c r="AM4" s="133"/>
      <c r="AN4" s="132" t="s">
        <v>33</v>
      </c>
      <c r="AO4" s="133"/>
      <c r="AP4" s="133"/>
      <c r="AQ4" s="133"/>
    </row>
    <row r="5" spans="1:42" ht="11.25">
      <c r="A5" s="135" t="s">
        <v>336</v>
      </c>
      <c r="B5" s="145" t="str">
        <f>REPT('DA-Ræk'!$B$7,1)</f>
        <v>1. seedet</v>
      </c>
      <c r="C5" s="145" t="s">
        <v>35</v>
      </c>
      <c r="D5" s="145" t="str">
        <f>REPT('DA-Ræk'!$B$8,1)</f>
        <v>9.-16. seedet</v>
      </c>
      <c r="E5" s="145" t="s">
        <v>270</v>
      </c>
      <c r="F5" s="325" t="str">
        <f aca="true" t="shared" si="0" ref="F5:F25">IF(S5&lt;2,TOM,IF($AP5=1,B5,D5))</f>
        <v> </v>
      </c>
      <c r="G5" s="324"/>
      <c r="H5" s="325" t="str">
        <f aca="true" t="shared" si="1" ref="H5:H25">IF(S5&lt;2,TOM,IF($AP5=1,D5,B5))</f>
        <v> </v>
      </c>
      <c r="I5" s="132">
        <f aca="true" t="shared" si="2" ref="I5:I25">LEN(E5)</f>
        <v>18</v>
      </c>
      <c r="J5" s="132">
        <f aca="true" t="shared" si="3" ref="J5:J25">FIND("/",$E5)</f>
        <v>8</v>
      </c>
      <c r="K5" s="132" t="e">
        <f aca="true" t="shared" si="4" ref="K5:K25">FIND("/",$E5,($J5+1))</f>
        <v>#VALUE!</v>
      </c>
      <c r="L5" s="132" t="e">
        <f aca="true" t="shared" si="5" ref="L5:L25">FIND("/",$E5,($K5+1))</f>
        <v>#VALUE!</v>
      </c>
      <c r="M5" s="132" t="e">
        <f aca="true" t="shared" si="6" ref="M5:M25">FIND("/",$E5,($L5+1))</f>
        <v>#VALUE!</v>
      </c>
      <c r="N5" s="132" t="e">
        <f aca="true" t="shared" si="7" ref="N5:N25">FIND("/",$E5,($M5+1))</f>
        <v>#VALUE!</v>
      </c>
      <c r="O5" s="132">
        <f aca="true" t="shared" si="8" ref="O5:O25">FIND(" ",$E5)</f>
        <v>5</v>
      </c>
      <c r="P5" s="132">
        <f aca="true" t="shared" si="9" ref="P5:R25">FIND(" ",$E5,O5+1)</f>
        <v>7</v>
      </c>
      <c r="Q5" s="132">
        <f t="shared" si="9"/>
        <v>9</v>
      </c>
      <c r="R5" s="132">
        <f t="shared" si="9"/>
        <v>13</v>
      </c>
      <c r="S5" s="132">
        <f aca="true" t="shared" si="10" ref="S5:S25">COUNT(J5:N5)</f>
        <v>1</v>
      </c>
      <c r="T5" s="132" t="str">
        <f aca="true" t="shared" si="11" ref="T5:T25">MID($E5,1,J5-1)</f>
        <v>Bane ? </v>
      </c>
      <c r="U5" s="132" t="str">
        <f aca="true" t="shared" si="12" ref="U5:U25">MID($E5,J5+1,2)</f>
        <v> K</v>
      </c>
      <c r="V5" s="132" t="e">
        <f aca="true" t="shared" si="13" ref="V5:V11">IF(VALUE(T5)&gt;VALUE(U5),1,5)</f>
        <v>#VALUE!</v>
      </c>
      <c r="W5" s="133"/>
      <c r="X5" s="132" t="e">
        <f aca="true" t="shared" si="14" ref="X5:X25">MID($E5,O5+1,K5-O5-1)</f>
        <v>#VALUE!</v>
      </c>
      <c r="Y5" s="132" t="e">
        <f aca="true" t="shared" si="15" ref="Y5:Y25">MID($E5,K5+1,2)</f>
        <v>#VALUE!</v>
      </c>
      <c r="Z5" s="132" t="e">
        <f aca="true" t="shared" si="16" ref="Z5:Z25">IF(VALUE(X5)&gt;VALUE(Y5),1,5)</f>
        <v>#VALUE!</v>
      </c>
      <c r="AA5" s="133"/>
      <c r="AB5" s="132" t="e">
        <f aca="true" t="shared" si="17" ref="AB5:AB25">MID($E5,P5+1,L5-P5-1)</f>
        <v>#VALUE!</v>
      </c>
      <c r="AC5" s="132" t="e">
        <f aca="true" t="shared" si="18" ref="AC5:AC25">MID($E5,L5+1,2)</f>
        <v>#VALUE!</v>
      </c>
      <c r="AD5" s="132" t="e">
        <f aca="true" t="shared" si="19" ref="AD5:AD25">IF(VALUE(AB5)&gt;VALUE(AC5),1,5)</f>
        <v>#VALUE!</v>
      </c>
      <c r="AF5" s="132" t="e">
        <f aca="true" t="shared" si="20" ref="AF5:AF25">IF(S5=3,"",MID($E5,Q5+1,M5-Q5-1))</f>
        <v>#VALUE!</v>
      </c>
      <c r="AG5" s="132" t="e">
        <f aca="true" t="shared" si="21" ref="AG5:AG25">IF(S5=3,"",MID($E5,M5+1,2))</f>
        <v>#VALUE!</v>
      </c>
      <c r="AH5" s="132" t="e">
        <f aca="true" t="shared" si="22" ref="AH5:AH25">IF(AF5="","",IF(VALUE(AF5)&gt;VALUE(AG5),1,5))</f>
        <v>#VALUE!</v>
      </c>
      <c r="AJ5" s="132">
        <f aca="true" t="shared" si="23" ref="AJ5:AJ25">IF(S5&lt;5,"",MID($E5,R5+1,N5-R5-1))</f>
      </c>
      <c r="AK5" s="132">
        <f aca="true" t="shared" si="24" ref="AK5:AK25">IF(S5&lt;5,"",MID($E5,N5+1,2))</f>
      </c>
      <c r="AL5" s="132">
        <f aca="true" t="shared" si="25" ref="AL5:AL25">IF(AJ5="","",IF(VALUE(AJ5)&gt;VALUE(AK5),1,5))</f>
      </c>
      <c r="AN5" s="132" t="e">
        <f aca="true" t="shared" si="26" ref="AN5:AN25">SUM(V5,Z5,AD5,AH5,AL5)</f>
        <v>#VALUE!</v>
      </c>
      <c r="AP5" s="133" t="e">
        <f aca="true" t="shared" si="27" ref="AP5:AP25">IF(AN5&lt;1,0,IF(AN5&lt;14,1,2))</f>
        <v>#VALUE!</v>
      </c>
    </row>
    <row r="6" spans="1:42" ht="11.25">
      <c r="A6" s="146" t="s">
        <v>337</v>
      </c>
      <c r="B6" s="145" t="str">
        <f>REPT('DA-Ræk'!$B$11,1)</f>
        <v>9.-16. seedet</v>
      </c>
      <c r="C6" s="145" t="s">
        <v>35</v>
      </c>
      <c r="D6" s="145" t="str">
        <f>REPT('DA-Ræk'!$B$12,1)</f>
        <v>5.-8. seedet</v>
      </c>
      <c r="E6" s="145" t="s">
        <v>270</v>
      </c>
      <c r="F6" s="325" t="str">
        <f t="shared" si="0"/>
        <v> </v>
      </c>
      <c r="G6" s="324"/>
      <c r="H6" s="325" t="str">
        <f t="shared" si="1"/>
        <v> </v>
      </c>
      <c r="I6" s="132">
        <f t="shared" si="2"/>
        <v>18</v>
      </c>
      <c r="J6" s="132">
        <f t="shared" si="3"/>
        <v>8</v>
      </c>
      <c r="K6" s="132" t="e">
        <f t="shared" si="4"/>
        <v>#VALUE!</v>
      </c>
      <c r="L6" s="132" t="e">
        <f t="shared" si="5"/>
        <v>#VALUE!</v>
      </c>
      <c r="M6" s="132" t="e">
        <f t="shared" si="6"/>
        <v>#VALUE!</v>
      </c>
      <c r="N6" s="132" t="e">
        <f t="shared" si="7"/>
        <v>#VALUE!</v>
      </c>
      <c r="O6" s="132">
        <f t="shared" si="8"/>
        <v>5</v>
      </c>
      <c r="P6" s="132">
        <f t="shared" si="9"/>
        <v>7</v>
      </c>
      <c r="Q6" s="132">
        <f t="shared" si="9"/>
        <v>9</v>
      </c>
      <c r="R6" s="132">
        <f t="shared" si="9"/>
        <v>13</v>
      </c>
      <c r="S6" s="132">
        <f t="shared" si="10"/>
        <v>1</v>
      </c>
      <c r="T6" s="132" t="str">
        <f t="shared" si="11"/>
        <v>Bane ? </v>
      </c>
      <c r="U6" s="132" t="str">
        <f t="shared" si="12"/>
        <v> K</v>
      </c>
      <c r="V6" s="132" t="e">
        <f t="shared" si="13"/>
        <v>#VALUE!</v>
      </c>
      <c r="W6" s="133"/>
      <c r="X6" s="132" t="e">
        <f t="shared" si="14"/>
        <v>#VALUE!</v>
      </c>
      <c r="Y6" s="132" t="e">
        <f t="shared" si="15"/>
        <v>#VALUE!</v>
      </c>
      <c r="Z6" s="132" t="e">
        <f t="shared" si="16"/>
        <v>#VALUE!</v>
      </c>
      <c r="AA6" s="133"/>
      <c r="AB6" s="132" t="e">
        <f t="shared" si="17"/>
        <v>#VALUE!</v>
      </c>
      <c r="AC6" s="132" t="e">
        <f t="shared" si="18"/>
        <v>#VALUE!</v>
      </c>
      <c r="AD6" s="132" t="e">
        <f t="shared" si="19"/>
        <v>#VALUE!</v>
      </c>
      <c r="AF6" s="132" t="e">
        <f t="shared" si="20"/>
        <v>#VALUE!</v>
      </c>
      <c r="AG6" s="132" t="e">
        <f t="shared" si="21"/>
        <v>#VALUE!</v>
      </c>
      <c r="AH6" s="132" t="e">
        <f t="shared" si="22"/>
        <v>#VALUE!</v>
      </c>
      <c r="AJ6" s="132">
        <f t="shared" si="23"/>
      </c>
      <c r="AK6" s="132">
        <f t="shared" si="24"/>
      </c>
      <c r="AL6" s="132">
        <f t="shared" si="25"/>
      </c>
      <c r="AN6" s="132" t="e">
        <f t="shared" si="26"/>
        <v>#VALUE!</v>
      </c>
      <c r="AP6" s="133" t="e">
        <f t="shared" si="27"/>
        <v>#VALUE!</v>
      </c>
    </row>
    <row r="7" spans="1:42" ht="11.25">
      <c r="A7" s="146" t="s">
        <v>338</v>
      </c>
      <c r="B7" s="145" t="str">
        <f>REPT('DA-Ræk'!$B$15,1)</f>
        <v>5.-8. seedet</v>
      </c>
      <c r="C7" s="145" t="s">
        <v>35</v>
      </c>
      <c r="D7" s="145" t="str">
        <f>REPT('DA-Ræk'!$B$16,1)</f>
        <v>9.-16. seedet</v>
      </c>
      <c r="E7" s="145" t="s">
        <v>270</v>
      </c>
      <c r="F7" s="325" t="str">
        <f t="shared" si="0"/>
        <v> </v>
      </c>
      <c r="G7" s="324"/>
      <c r="H7" s="325" t="str">
        <f t="shared" si="1"/>
        <v> </v>
      </c>
      <c r="I7" s="132">
        <f t="shared" si="2"/>
        <v>18</v>
      </c>
      <c r="J7" s="132">
        <f t="shared" si="3"/>
        <v>8</v>
      </c>
      <c r="K7" s="132" t="e">
        <f t="shared" si="4"/>
        <v>#VALUE!</v>
      </c>
      <c r="L7" s="132" t="e">
        <f t="shared" si="5"/>
        <v>#VALUE!</v>
      </c>
      <c r="M7" s="132" t="e">
        <f t="shared" si="6"/>
        <v>#VALUE!</v>
      </c>
      <c r="N7" s="132" t="e">
        <f t="shared" si="7"/>
        <v>#VALUE!</v>
      </c>
      <c r="O7" s="132">
        <f t="shared" si="8"/>
        <v>5</v>
      </c>
      <c r="P7" s="132">
        <f t="shared" si="9"/>
        <v>7</v>
      </c>
      <c r="Q7" s="132">
        <f t="shared" si="9"/>
        <v>9</v>
      </c>
      <c r="R7" s="132">
        <f t="shared" si="9"/>
        <v>13</v>
      </c>
      <c r="S7" s="132">
        <f t="shared" si="10"/>
        <v>1</v>
      </c>
      <c r="T7" s="132" t="str">
        <f t="shared" si="11"/>
        <v>Bane ? </v>
      </c>
      <c r="U7" s="132" t="str">
        <f t="shared" si="12"/>
        <v> K</v>
      </c>
      <c r="V7" s="132" t="e">
        <f t="shared" si="13"/>
        <v>#VALUE!</v>
      </c>
      <c r="W7" s="133"/>
      <c r="X7" s="132" t="e">
        <f t="shared" si="14"/>
        <v>#VALUE!</v>
      </c>
      <c r="Y7" s="132" t="e">
        <f t="shared" si="15"/>
        <v>#VALUE!</v>
      </c>
      <c r="Z7" s="132" t="e">
        <f t="shared" si="16"/>
        <v>#VALUE!</v>
      </c>
      <c r="AA7" s="133"/>
      <c r="AB7" s="132" t="e">
        <f t="shared" si="17"/>
        <v>#VALUE!</v>
      </c>
      <c r="AC7" s="132" t="e">
        <f t="shared" si="18"/>
        <v>#VALUE!</v>
      </c>
      <c r="AD7" s="132" t="e">
        <f t="shared" si="19"/>
        <v>#VALUE!</v>
      </c>
      <c r="AF7" s="132" t="e">
        <f t="shared" si="20"/>
        <v>#VALUE!</v>
      </c>
      <c r="AG7" s="132" t="e">
        <f t="shared" si="21"/>
        <v>#VALUE!</v>
      </c>
      <c r="AH7" s="132" t="e">
        <f t="shared" si="22"/>
        <v>#VALUE!</v>
      </c>
      <c r="AJ7" s="132">
        <f t="shared" si="23"/>
      </c>
      <c r="AK7" s="132">
        <f t="shared" si="24"/>
      </c>
      <c r="AL7" s="132">
        <f t="shared" si="25"/>
      </c>
      <c r="AN7" s="132" t="e">
        <f t="shared" si="26"/>
        <v>#VALUE!</v>
      </c>
      <c r="AP7" s="133" t="e">
        <f t="shared" si="27"/>
        <v>#VALUE!</v>
      </c>
    </row>
    <row r="8" spans="1:42" ht="11.25">
      <c r="A8" s="146" t="s">
        <v>339</v>
      </c>
      <c r="B8" s="145" t="str">
        <f>REPT('DA-Ræk'!$B$19,1)</f>
        <v>9.-16. seedet</v>
      </c>
      <c r="C8" s="145" t="s">
        <v>35</v>
      </c>
      <c r="D8" s="145" t="str">
        <f>REPT('DA-Ræk'!$B$20,1)</f>
        <v>3.-4. seedet</v>
      </c>
      <c r="E8" s="145" t="s">
        <v>270</v>
      </c>
      <c r="F8" s="325" t="str">
        <f t="shared" si="0"/>
        <v> </v>
      </c>
      <c r="G8" s="324"/>
      <c r="H8" s="325" t="str">
        <f t="shared" si="1"/>
        <v> </v>
      </c>
      <c r="I8" s="132">
        <f t="shared" si="2"/>
        <v>18</v>
      </c>
      <c r="J8" s="132">
        <f t="shared" si="3"/>
        <v>8</v>
      </c>
      <c r="K8" s="132" t="e">
        <f t="shared" si="4"/>
        <v>#VALUE!</v>
      </c>
      <c r="L8" s="132" t="e">
        <f t="shared" si="5"/>
        <v>#VALUE!</v>
      </c>
      <c r="M8" s="132" t="e">
        <f t="shared" si="6"/>
        <v>#VALUE!</v>
      </c>
      <c r="N8" s="132" t="e">
        <f t="shared" si="7"/>
        <v>#VALUE!</v>
      </c>
      <c r="O8" s="132">
        <f t="shared" si="8"/>
        <v>5</v>
      </c>
      <c r="P8" s="132">
        <f t="shared" si="9"/>
        <v>7</v>
      </c>
      <c r="Q8" s="132">
        <f t="shared" si="9"/>
        <v>9</v>
      </c>
      <c r="R8" s="132">
        <f t="shared" si="9"/>
        <v>13</v>
      </c>
      <c r="S8" s="132">
        <f t="shared" si="10"/>
        <v>1</v>
      </c>
      <c r="T8" s="132" t="str">
        <f t="shared" si="11"/>
        <v>Bane ? </v>
      </c>
      <c r="U8" s="132" t="str">
        <f t="shared" si="12"/>
        <v> K</v>
      </c>
      <c r="V8" s="132" t="e">
        <f t="shared" si="13"/>
        <v>#VALUE!</v>
      </c>
      <c r="W8" s="133"/>
      <c r="X8" s="132" t="e">
        <f t="shared" si="14"/>
        <v>#VALUE!</v>
      </c>
      <c r="Y8" s="132" t="e">
        <f t="shared" si="15"/>
        <v>#VALUE!</v>
      </c>
      <c r="Z8" s="132" t="e">
        <f t="shared" si="16"/>
        <v>#VALUE!</v>
      </c>
      <c r="AA8" s="133"/>
      <c r="AB8" s="132" t="e">
        <f t="shared" si="17"/>
        <v>#VALUE!</v>
      </c>
      <c r="AC8" s="132" t="e">
        <f t="shared" si="18"/>
        <v>#VALUE!</v>
      </c>
      <c r="AD8" s="132" t="e">
        <f t="shared" si="19"/>
        <v>#VALUE!</v>
      </c>
      <c r="AF8" s="132" t="e">
        <f t="shared" si="20"/>
        <v>#VALUE!</v>
      </c>
      <c r="AG8" s="132" t="e">
        <f t="shared" si="21"/>
        <v>#VALUE!</v>
      </c>
      <c r="AH8" s="132" t="e">
        <f t="shared" si="22"/>
        <v>#VALUE!</v>
      </c>
      <c r="AJ8" s="132">
        <f t="shared" si="23"/>
      </c>
      <c r="AK8" s="132">
        <f t="shared" si="24"/>
      </c>
      <c r="AL8" s="132">
        <f t="shared" si="25"/>
      </c>
      <c r="AN8" s="132" t="e">
        <f t="shared" si="26"/>
        <v>#VALUE!</v>
      </c>
      <c r="AP8" s="133" t="e">
        <f t="shared" si="27"/>
        <v>#VALUE!</v>
      </c>
    </row>
    <row r="9" spans="1:42" ht="11.25">
      <c r="A9" s="146" t="s">
        <v>340</v>
      </c>
      <c r="B9" s="145" t="str">
        <f>REPT('DA-Ræk'!$B$23,1)</f>
        <v>3.-4. seedet</v>
      </c>
      <c r="C9" s="145" t="s">
        <v>35</v>
      </c>
      <c r="D9" s="145" t="str">
        <f>REPT('DA-Ræk'!$B$24,1)</f>
        <v>9.-16. seedet</v>
      </c>
      <c r="E9" s="145" t="s">
        <v>270</v>
      </c>
      <c r="F9" s="325" t="str">
        <f t="shared" si="0"/>
        <v> </v>
      </c>
      <c r="G9" s="324"/>
      <c r="H9" s="325" t="str">
        <f t="shared" si="1"/>
        <v> </v>
      </c>
      <c r="I9" s="132">
        <f t="shared" si="2"/>
        <v>18</v>
      </c>
      <c r="J9" s="132">
        <f t="shared" si="3"/>
        <v>8</v>
      </c>
      <c r="K9" s="132" t="e">
        <f t="shared" si="4"/>
        <v>#VALUE!</v>
      </c>
      <c r="L9" s="132" t="e">
        <f t="shared" si="5"/>
        <v>#VALUE!</v>
      </c>
      <c r="M9" s="132" t="e">
        <f t="shared" si="6"/>
        <v>#VALUE!</v>
      </c>
      <c r="N9" s="132" t="e">
        <f t="shared" si="7"/>
        <v>#VALUE!</v>
      </c>
      <c r="O9" s="132">
        <f t="shared" si="8"/>
        <v>5</v>
      </c>
      <c r="P9" s="132">
        <f t="shared" si="9"/>
        <v>7</v>
      </c>
      <c r="Q9" s="132">
        <f t="shared" si="9"/>
        <v>9</v>
      </c>
      <c r="R9" s="132">
        <f t="shared" si="9"/>
        <v>13</v>
      </c>
      <c r="S9" s="132">
        <f t="shared" si="10"/>
        <v>1</v>
      </c>
      <c r="T9" s="132" t="str">
        <f t="shared" si="11"/>
        <v>Bane ? </v>
      </c>
      <c r="U9" s="132" t="str">
        <f t="shared" si="12"/>
        <v> K</v>
      </c>
      <c r="V9" s="132" t="e">
        <f t="shared" si="13"/>
        <v>#VALUE!</v>
      </c>
      <c r="W9" s="133"/>
      <c r="X9" s="132" t="e">
        <f t="shared" si="14"/>
        <v>#VALUE!</v>
      </c>
      <c r="Y9" s="132" t="e">
        <f t="shared" si="15"/>
        <v>#VALUE!</v>
      </c>
      <c r="Z9" s="132" t="e">
        <f t="shared" si="16"/>
        <v>#VALUE!</v>
      </c>
      <c r="AA9" s="133"/>
      <c r="AB9" s="132" t="e">
        <f t="shared" si="17"/>
        <v>#VALUE!</v>
      </c>
      <c r="AC9" s="132" t="e">
        <f t="shared" si="18"/>
        <v>#VALUE!</v>
      </c>
      <c r="AD9" s="132" t="e">
        <f t="shared" si="19"/>
        <v>#VALUE!</v>
      </c>
      <c r="AF9" s="132" t="e">
        <f t="shared" si="20"/>
        <v>#VALUE!</v>
      </c>
      <c r="AG9" s="132" t="e">
        <f t="shared" si="21"/>
        <v>#VALUE!</v>
      </c>
      <c r="AH9" s="132" t="e">
        <f t="shared" si="22"/>
        <v>#VALUE!</v>
      </c>
      <c r="AJ9" s="132">
        <f t="shared" si="23"/>
      </c>
      <c r="AK9" s="132">
        <f t="shared" si="24"/>
      </c>
      <c r="AL9" s="132">
        <f t="shared" si="25"/>
      </c>
      <c r="AN9" s="132" t="e">
        <f t="shared" si="26"/>
        <v>#VALUE!</v>
      </c>
      <c r="AP9" s="133" t="e">
        <f t="shared" si="27"/>
        <v>#VALUE!</v>
      </c>
    </row>
    <row r="10" spans="1:42" ht="11.25">
      <c r="A10" s="146" t="s">
        <v>341</v>
      </c>
      <c r="B10" s="145" t="str">
        <f>REPT('DA-Ræk'!$B$27,1)</f>
        <v>9.-16. seedet</v>
      </c>
      <c r="C10" s="145" t="s">
        <v>35</v>
      </c>
      <c r="D10" s="145" t="str">
        <f>REPT('DA-Ræk'!$B$28,1)</f>
        <v>5.-8. seedet</v>
      </c>
      <c r="E10" s="145" t="s">
        <v>270</v>
      </c>
      <c r="F10" s="325" t="str">
        <f t="shared" si="0"/>
        <v> </v>
      </c>
      <c r="G10" s="324"/>
      <c r="H10" s="325" t="str">
        <f t="shared" si="1"/>
        <v> </v>
      </c>
      <c r="I10" s="132">
        <f t="shared" si="2"/>
        <v>18</v>
      </c>
      <c r="J10" s="132">
        <f t="shared" si="3"/>
        <v>8</v>
      </c>
      <c r="K10" s="132" t="e">
        <f t="shared" si="4"/>
        <v>#VALUE!</v>
      </c>
      <c r="L10" s="132" t="e">
        <f t="shared" si="5"/>
        <v>#VALUE!</v>
      </c>
      <c r="M10" s="132" t="e">
        <f t="shared" si="6"/>
        <v>#VALUE!</v>
      </c>
      <c r="N10" s="132" t="e">
        <f t="shared" si="7"/>
        <v>#VALUE!</v>
      </c>
      <c r="O10" s="132">
        <f t="shared" si="8"/>
        <v>5</v>
      </c>
      <c r="P10" s="132">
        <f t="shared" si="9"/>
        <v>7</v>
      </c>
      <c r="Q10" s="132">
        <f t="shared" si="9"/>
        <v>9</v>
      </c>
      <c r="R10" s="132">
        <f t="shared" si="9"/>
        <v>13</v>
      </c>
      <c r="S10" s="132">
        <f t="shared" si="10"/>
        <v>1</v>
      </c>
      <c r="T10" s="132" t="str">
        <f t="shared" si="11"/>
        <v>Bane ? </v>
      </c>
      <c r="U10" s="132" t="str">
        <f t="shared" si="12"/>
        <v> K</v>
      </c>
      <c r="V10" s="132" t="e">
        <f t="shared" si="13"/>
        <v>#VALUE!</v>
      </c>
      <c r="W10" s="133"/>
      <c r="X10" s="132" t="e">
        <f t="shared" si="14"/>
        <v>#VALUE!</v>
      </c>
      <c r="Y10" s="132" t="e">
        <f t="shared" si="15"/>
        <v>#VALUE!</v>
      </c>
      <c r="Z10" s="132" t="e">
        <f t="shared" si="16"/>
        <v>#VALUE!</v>
      </c>
      <c r="AA10" s="133"/>
      <c r="AB10" s="132" t="e">
        <f t="shared" si="17"/>
        <v>#VALUE!</v>
      </c>
      <c r="AC10" s="132" t="e">
        <f t="shared" si="18"/>
        <v>#VALUE!</v>
      </c>
      <c r="AD10" s="132" t="e">
        <f t="shared" si="19"/>
        <v>#VALUE!</v>
      </c>
      <c r="AF10" s="132" t="e">
        <f t="shared" si="20"/>
        <v>#VALUE!</v>
      </c>
      <c r="AG10" s="132" t="e">
        <f t="shared" si="21"/>
        <v>#VALUE!</v>
      </c>
      <c r="AH10" s="132" t="e">
        <f t="shared" si="22"/>
        <v>#VALUE!</v>
      </c>
      <c r="AJ10" s="132">
        <f t="shared" si="23"/>
      </c>
      <c r="AK10" s="132">
        <f t="shared" si="24"/>
      </c>
      <c r="AL10" s="132">
        <f t="shared" si="25"/>
      </c>
      <c r="AN10" s="132" t="e">
        <f t="shared" si="26"/>
        <v>#VALUE!</v>
      </c>
      <c r="AP10" s="133" t="e">
        <f t="shared" si="27"/>
        <v>#VALUE!</v>
      </c>
    </row>
    <row r="11" spans="1:42" ht="11.25">
      <c r="A11" s="146" t="s">
        <v>342</v>
      </c>
      <c r="B11" s="145" t="str">
        <f>REPT('DA-Ræk'!$B$31,1)</f>
        <v>5.-8. seedet</v>
      </c>
      <c r="C11" s="145" t="s">
        <v>35</v>
      </c>
      <c r="D11" s="145" t="str">
        <f>REPT('DA-Ræk'!$B$32,1)</f>
        <v>9.-16. seedet</v>
      </c>
      <c r="E11" s="145" t="s">
        <v>270</v>
      </c>
      <c r="F11" s="325" t="str">
        <f t="shared" si="0"/>
        <v> </v>
      </c>
      <c r="G11" s="324"/>
      <c r="H11" s="325" t="str">
        <f t="shared" si="1"/>
        <v> </v>
      </c>
      <c r="I11" s="132">
        <f t="shared" si="2"/>
        <v>18</v>
      </c>
      <c r="J11" s="132">
        <f t="shared" si="3"/>
        <v>8</v>
      </c>
      <c r="K11" s="132" t="e">
        <f t="shared" si="4"/>
        <v>#VALUE!</v>
      </c>
      <c r="L11" s="132" t="e">
        <f t="shared" si="5"/>
        <v>#VALUE!</v>
      </c>
      <c r="M11" s="132" t="e">
        <f t="shared" si="6"/>
        <v>#VALUE!</v>
      </c>
      <c r="N11" s="132" t="e">
        <f t="shared" si="7"/>
        <v>#VALUE!</v>
      </c>
      <c r="O11" s="132">
        <f t="shared" si="8"/>
        <v>5</v>
      </c>
      <c r="P11" s="132">
        <f t="shared" si="9"/>
        <v>7</v>
      </c>
      <c r="Q11" s="132">
        <f t="shared" si="9"/>
        <v>9</v>
      </c>
      <c r="R11" s="132">
        <f t="shared" si="9"/>
        <v>13</v>
      </c>
      <c r="S11" s="132">
        <f t="shared" si="10"/>
        <v>1</v>
      </c>
      <c r="T11" s="132" t="str">
        <f t="shared" si="11"/>
        <v>Bane ? </v>
      </c>
      <c r="U11" s="132" t="str">
        <f t="shared" si="12"/>
        <v> K</v>
      </c>
      <c r="V11" s="132" t="e">
        <f t="shared" si="13"/>
        <v>#VALUE!</v>
      </c>
      <c r="W11" s="133"/>
      <c r="X11" s="132" t="e">
        <f t="shared" si="14"/>
        <v>#VALUE!</v>
      </c>
      <c r="Y11" s="132" t="e">
        <f t="shared" si="15"/>
        <v>#VALUE!</v>
      </c>
      <c r="Z11" s="132" t="e">
        <f t="shared" si="16"/>
        <v>#VALUE!</v>
      </c>
      <c r="AA11" s="133"/>
      <c r="AB11" s="132" t="e">
        <f t="shared" si="17"/>
        <v>#VALUE!</v>
      </c>
      <c r="AC11" s="132" t="e">
        <f t="shared" si="18"/>
        <v>#VALUE!</v>
      </c>
      <c r="AD11" s="132" t="e">
        <f t="shared" si="19"/>
        <v>#VALUE!</v>
      </c>
      <c r="AF11" s="132" t="e">
        <f t="shared" si="20"/>
        <v>#VALUE!</v>
      </c>
      <c r="AG11" s="132" t="e">
        <f t="shared" si="21"/>
        <v>#VALUE!</v>
      </c>
      <c r="AH11" s="132" t="e">
        <f t="shared" si="22"/>
        <v>#VALUE!</v>
      </c>
      <c r="AJ11" s="132">
        <f t="shared" si="23"/>
      </c>
      <c r="AK11" s="132">
        <f t="shared" si="24"/>
      </c>
      <c r="AL11" s="132">
        <f t="shared" si="25"/>
      </c>
      <c r="AN11" s="132" t="e">
        <f t="shared" si="26"/>
        <v>#VALUE!</v>
      </c>
      <c r="AP11" s="133" t="e">
        <f t="shared" si="27"/>
        <v>#VALUE!</v>
      </c>
    </row>
    <row r="12" spans="1:42" ht="11.25">
      <c r="A12" s="147" t="s">
        <v>343</v>
      </c>
      <c r="B12" s="148" t="str">
        <f>REPT('DA-Ræk'!$B$35,1)</f>
        <v>9.-16. seedet</v>
      </c>
      <c r="C12" s="148" t="s">
        <v>35</v>
      </c>
      <c r="D12" s="148" t="str">
        <f>REPT('DA-Ræk'!$B$36,1)</f>
        <v>2. seedet</v>
      </c>
      <c r="E12" s="145" t="s">
        <v>270</v>
      </c>
      <c r="F12" s="325" t="str">
        <f t="shared" si="0"/>
        <v> </v>
      </c>
      <c r="G12" s="324"/>
      <c r="H12" s="325" t="str">
        <f t="shared" si="1"/>
        <v> </v>
      </c>
      <c r="I12" s="132">
        <f t="shared" si="2"/>
        <v>18</v>
      </c>
      <c r="J12" s="132">
        <f t="shared" si="3"/>
        <v>8</v>
      </c>
      <c r="K12" s="132" t="e">
        <f t="shared" si="4"/>
        <v>#VALUE!</v>
      </c>
      <c r="L12" s="132" t="e">
        <f t="shared" si="5"/>
        <v>#VALUE!</v>
      </c>
      <c r="M12" s="132" t="e">
        <f t="shared" si="6"/>
        <v>#VALUE!</v>
      </c>
      <c r="N12" s="132" t="e">
        <f t="shared" si="7"/>
        <v>#VALUE!</v>
      </c>
      <c r="O12" s="132">
        <f t="shared" si="8"/>
        <v>5</v>
      </c>
      <c r="P12" s="132">
        <f t="shared" si="9"/>
        <v>7</v>
      </c>
      <c r="Q12" s="132">
        <f t="shared" si="9"/>
        <v>9</v>
      </c>
      <c r="R12" s="132">
        <f t="shared" si="9"/>
        <v>13</v>
      </c>
      <c r="S12" s="132">
        <f t="shared" si="10"/>
        <v>1</v>
      </c>
      <c r="T12" s="132" t="str">
        <f t="shared" si="11"/>
        <v>Bane ? </v>
      </c>
      <c r="U12" s="132" t="str">
        <f t="shared" si="12"/>
        <v> K</v>
      </c>
      <c r="V12" s="132" t="e">
        <f aca="true" t="shared" si="28" ref="V12:V27">IF(VALUE(T12)=VALUE(U12),-99,IF(VALUE(T12)&gt;VALUE(U12),1,5))</f>
        <v>#VALUE!</v>
      </c>
      <c r="W12" s="133"/>
      <c r="X12" s="132" t="e">
        <f t="shared" si="14"/>
        <v>#VALUE!</v>
      </c>
      <c r="Y12" s="132" t="e">
        <f t="shared" si="15"/>
        <v>#VALUE!</v>
      </c>
      <c r="Z12" s="132" t="e">
        <f t="shared" si="16"/>
        <v>#VALUE!</v>
      </c>
      <c r="AA12" s="133"/>
      <c r="AB12" s="132" t="e">
        <f t="shared" si="17"/>
        <v>#VALUE!</v>
      </c>
      <c r="AC12" s="132" t="e">
        <f t="shared" si="18"/>
        <v>#VALUE!</v>
      </c>
      <c r="AD12" s="132" t="e">
        <f t="shared" si="19"/>
        <v>#VALUE!</v>
      </c>
      <c r="AF12" s="132" t="e">
        <f t="shared" si="20"/>
        <v>#VALUE!</v>
      </c>
      <c r="AG12" s="132" t="e">
        <f t="shared" si="21"/>
        <v>#VALUE!</v>
      </c>
      <c r="AH12" s="132" t="e">
        <f t="shared" si="22"/>
        <v>#VALUE!</v>
      </c>
      <c r="AJ12" s="132">
        <f t="shared" si="23"/>
      </c>
      <c r="AK12" s="132">
        <f t="shared" si="24"/>
      </c>
      <c r="AL12" s="132">
        <f t="shared" si="25"/>
      </c>
      <c r="AN12" s="132" t="e">
        <f t="shared" si="26"/>
        <v>#VALUE!</v>
      </c>
      <c r="AP12" s="133" t="e">
        <f t="shared" si="27"/>
        <v>#VALUE!</v>
      </c>
    </row>
    <row r="13" spans="1:42" ht="11.25">
      <c r="A13" s="146" t="s">
        <v>344</v>
      </c>
      <c r="B13" s="145" t="str">
        <f>REPT(F5,1)</f>
        <v> </v>
      </c>
      <c r="C13" s="145" t="s">
        <v>35</v>
      </c>
      <c r="D13" s="145" t="str">
        <f>REPT(F6,1)</f>
        <v> </v>
      </c>
      <c r="E13" s="145" t="s">
        <v>270</v>
      </c>
      <c r="F13" s="325" t="str">
        <f t="shared" si="0"/>
        <v> </v>
      </c>
      <c r="G13" s="324"/>
      <c r="H13" s="325" t="str">
        <f t="shared" si="1"/>
        <v> </v>
      </c>
      <c r="I13" s="132">
        <f t="shared" si="2"/>
        <v>18</v>
      </c>
      <c r="J13" s="132">
        <f t="shared" si="3"/>
        <v>8</v>
      </c>
      <c r="K13" s="132" t="e">
        <f t="shared" si="4"/>
        <v>#VALUE!</v>
      </c>
      <c r="L13" s="132" t="e">
        <f t="shared" si="5"/>
        <v>#VALUE!</v>
      </c>
      <c r="M13" s="132" t="e">
        <f t="shared" si="6"/>
        <v>#VALUE!</v>
      </c>
      <c r="N13" s="132" t="e">
        <f t="shared" si="7"/>
        <v>#VALUE!</v>
      </c>
      <c r="O13" s="132">
        <f t="shared" si="8"/>
        <v>5</v>
      </c>
      <c r="P13" s="132">
        <f t="shared" si="9"/>
        <v>7</v>
      </c>
      <c r="Q13" s="132">
        <f t="shared" si="9"/>
        <v>9</v>
      </c>
      <c r="R13" s="132">
        <f t="shared" si="9"/>
        <v>13</v>
      </c>
      <c r="S13" s="132">
        <f t="shared" si="10"/>
        <v>1</v>
      </c>
      <c r="T13" s="132" t="str">
        <f t="shared" si="11"/>
        <v>Bane ? </v>
      </c>
      <c r="U13" s="132" t="str">
        <f t="shared" si="12"/>
        <v> K</v>
      </c>
      <c r="V13" s="132" t="e">
        <f t="shared" si="28"/>
        <v>#VALUE!</v>
      </c>
      <c r="W13" s="133"/>
      <c r="X13" s="132" t="e">
        <f t="shared" si="14"/>
        <v>#VALUE!</v>
      </c>
      <c r="Y13" s="132" t="e">
        <f t="shared" si="15"/>
        <v>#VALUE!</v>
      </c>
      <c r="Z13" s="132" t="e">
        <f t="shared" si="16"/>
        <v>#VALUE!</v>
      </c>
      <c r="AA13" s="133"/>
      <c r="AB13" s="132" t="e">
        <f t="shared" si="17"/>
        <v>#VALUE!</v>
      </c>
      <c r="AC13" s="132" t="e">
        <f t="shared" si="18"/>
        <v>#VALUE!</v>
      </c>
      <c r="AD13" s="132" t="e">
        <f t="shared" si="19"/>
        <v>#VALUE!</v>
      </c>
      <c r="AF13" s="132" t="e">
        <f t="shared" si="20"/>
        <v>#VALUE!</v>
      </c>
      <c r="AG13" s="132" t="e">
        <f t="shared" si="21"/>
        <v>#VALUE!</v>
      </c>
      <c r="AH13" s="132" t="e">
        <f t="shared" si="22"/>
        <v>#VALUE!</v>
      </c>
      <c r="AJ13" s="132">
        <f t="shared" si="23"/>
      </c>
      <c r="AK13" s="132">
        <f t="shared" si="24"/>
      </c>
      <c r="AL13" s="132">
        <f t="shared" si="25"/>
      </c>
      <c r="AN13" s="132" t="e">
        <f t="shared" si="26"/>
        <v>#VALUE!</v>
      </c>
      <c r="AP13" s="133" t="e">
        <f t="shared" si="27"/>
        <v>#VALUE!</v>
      </c>
    </row>
    <row r="14" spans="1:42" ht="11.25">
      <c r="A14" s="146" t="s">
        <v>345</v>
      </c>
      <c r="B14" s="145" t="str">
        <f>REPT(F7,1)</f>
        <v> </v>
      </c>
      <c r="C14" s="145" t="s">
        <v>35</v>
      </c>
      <c r="D14" s="145" t="str">
        <f>REPT(F8,1)</f>
        <v> </v>
      </c>
      <c r="E14" s="145" t="s">
        <v>270</v>
      </c>
      <c r="F14" s="325" t="str">
        <f t="shared" si="0"/>
        <v> </v>
      </c>
      <c r="G14" s="324"/>
      <c r="H14" s="325" t="str">
        <f t="shared" si="1"/>
        <v> </v>
      </c>
      <c r="I14" s="132">
        <f t="shared" si="2"/>
        <v>18</v>
      </c>
      <c r="J14" s="132">
        <f t="shared" si="3"/>
        <v>8</v>
      </c>
      <c r="K14" s="132" t="e">
        <f t="shared" si="4"/>
        <v>#VALUE!</v>
      </c>
      <c r="L14" s="132" t="e">
        <f t="shared" si="5"/>
        <v>#VALUE!</v>
      </c>
      <c r="M14" s="132" t="e">
        <f t="shared" si="6"/>
        <v>#VALUE!</v>
      </c>
      <c r="N14" s="132" t="e">
        <f t="shared" si="7"/>
        <v>#VALUE!</v>
      </c>
      <c r="O14" s="132">
        <f t="shared" si="8"/>
        <v>5</v>
      </c>
      <c r="P14" s="132">
        <f t="shared" si="9"/>
        <v>7</v>
      </c>
      <c r="Q14" s="132">
        <f t="shared" si="9"/>
        <v>9</v>
      </c>
      <c r="R14" s="132">
        <f t="shared" si="9"/>
        <v>13</v>
      </c>
      <c r="S14" s="132">
        <f t="shared" si="10"/>
        <v>1</v>
      </c>
      <c r="T14" s="132" t="str">
        <f t="shared" si="11"/>
        <v>Bane ? </v>
      </c>
      <c r="U14" s="132" t="str">
        <f t="shared" si="12"/>
        <v> K</v>
      </c>
      <c r="V14" s="132" t="e">
        <f t="shared" si="28"/>
        <v>#VALUE!</v>
      </c>
      <c r="W14" s="133"/>
      <c r="X14" s="132" t="e">
        <f t="shared" si="14"/>
        <v>#VALUE!</v>
      </c>
      <c r="Y14" s="132" t="e">
        <f t="shared" si="15"/>
        <v>#VALUE!</v>
      </c>
      <c r="Z14" s="132" t="e">
        <f t="shared" si="16"/>
        <v>#VALUE!</v>
      </c>
      <c r="AA14" s="133"/>
      <c r="AB14" s="132" t="e">
        <f t="shared" si="17"/>
        <v>#VALUE!</v>
      </c>
      <c r="AC14" s="132" t="e">
        <f t="shared" si="18"/>
        <v>#VALUE!</v>
      </c>
      <c r="AD14" s="132" t="e">
        <f t="shared" si="19"/>
        <v>#VALUE!</v>
      </c>
      <c r="AF14" s="132" t="e">
        <f t="shared" si="20"/>
        <v>#VALUE!</v>
      </c>
      <c r="AG14" s="132" t="e">
        <f t="shared" si="21"/>
        <v>#VALUE!</v>
      </c>
      <c r="AH14" s="132" t="e">
        <f t="shared" si="22"/>
        <v>#VALUE!</v>
      </c>
      <c r="AJ14" s="132">
        <f t="shared" si="23"/>
      </c>
      <c r="AK14" s="132">
        <f t="shared" si="24"/>
      </c>
      <c r="AL14" s="132">
        <f t="shared" si="25"/>
      </c>
      <c r="AN14" s="132" t="e">
        <f t="shared" si="26"/>
        <v>#VALUE!</v>
      </c>
      <c r="AP14" s="133" t="e">
        <f t="shared" si="27"/>
        <v>#VALUE!</v>
      </c>
    </row>
    <row r="15" spans="1:42" ht="11.25">
      <c r="A15" s="146" t="s">
        <v>346</v>
      </c>
      <c r="B15" s="145" t="str">
        <f>REPT(F9,1)</f>
        <v> </v>
      </c>
      <c r="C15" s="145" t="s">
        <v>35</v>
      </c>
      <c r="D15" s="145" t="str">
        <f>REPT(F10,1)</f>
        <v> </v>
      </c>
      <c r="E15" s="145" t="s">
        <v>270</v>
      </c>
      <c r="F15" s="325" t="str">
        <f t="shared" si="0"/>
        <v> </v>
      </c>
      <c r="G15" s="324"/>
      <c r="H15" s="325" t="str">
        <f t="shared" si="1"/>
        <v> </v>
      </c>
      <c r="I15" s="132">
        <f t="shared" si="2"/>
        <v>18</v>
      </c>
      <c r="J15" s="132">
        <f t="shared" si="3"/>
        <v>8</v>
      </c>
      <c r="K15" s="132" t="e">
        <f t="shared" si="4"/>
        <v>#VALUE!</v>
      </c>
      <c r="L15" s="132" t="e">
        <f t="shared" si="5"/>
        <v>#VALUE!</v>
      </c>
      <c r="M15" s="132" t="e">
        <f t="shared" si="6"/>
        <v>#VALUE!</v>
      </c>
      <c r="N15" s="132" t="e">
        <f t="shared" si="7"/>
        <v>#VALUE!</v>
      </c>
      <c r="O15" s="132">
        <f t="shared" si="8"/>
        <v>5</v>
      </c>
      <c r="P15" s="132">
        <f t="shared" si="9"/>
        <v>7</v>
      </c>
      <c r="Q15" s="132">
        <f t="shared" si="9"/>
        <v>9</v>
      </c>
      <c r="R15" s="132">
        <f t="shared" si="9"/>
        <v>13</v>
      </c>
      <c r="S15" s="132">
        <f t="shared" si="10"/>
        <v>1</v>
      </c>
      <c r="T15" s="132" t="str">
        <f t="shared" si="11"/>
        <v>Bane ? </v>
      </c>
      <c r="U15" s="132" t="str">
        <f t="shared" si="12"/>
        <v> K</v>
      </c>
      <c r="V15" s="132" t="e">
        <f t="shared" si="28"/>
        <v>#VALUE!</v>
      </c>
      <c r="W15" s="133"/>
      <c r="X15" s="132" t="e">
        <f t="shared" si="14"/>
        <v>#VALUE!</v>
      </c>
      <c r="Y15" s="132" t="e">
        <f t="shared" si="15"/>
        <v>#VALUE!</v>
      </c>
      <c r="Z15" s="132" t="e">
        <f t="shared" si="16"/>
        <v>#VALUE!</v>
      </c>
      <c r="AA15" s="133"/>
      <c r="AB15" s="132" t="e">
        <f t="shared" si="17"/>
        <v>#VALUE!</v>
      </c>
      <c r="AC15" s="132" t="e">
        <f t="shared" si="18"/>
        <v>#VALUE!</v>
      </c>
      <c r="AD15" s="132" t="e">
        <f t="shared" si="19"/>
        <v>#VALUE!</v>
      </c>
      <c r="AF15" s="132" t="e">
        <f t="shared" si="20"/>
        <v>#VALUE!</v>
      </c>
      <c r="AG15" s="132" t="e">
        <f t="shared" si="21"/>
        <v>#VALUE!</v>
      </c>
      <c r="AH15" s="132" t="e">
        <f t="shared" si="22"/>
        <v>#VALUE!</v>
      </c>
      <c r="AJ15" s="132">
        <f t="shared" si="23"/>
      </c>
      <c r="AK15" s="132">
        <f t="shared" si="24"/>
      </c>
      <c r="AL15" s="132">
        <f t="shared" si="25"/>
      </c>
      <c r="AN15" s="132" t="e">
        <f t="shared" si="26"/>
        <v>#VALUE!</v>
      </c>
      <c r="AP15" s="133" t="e">
        <f t="shared" si="27"/>
        <v>#VALUE!</v>
      </c>
    </row>
    <row r="16" spans="1:42" ht="11.25">
      <c r="A16" s="146" t="s">
        <v>347</v>
      </c>
      <c r="B16" s="145" t="str">
        <f>REPT(F11,1)</f>
        <v> </v>
      </c>
      <c r="C16" s="145" t="s">
        <v>35</v>
      </c>
      <c r="D16" s="145" t="str">
        <f>REPT(F12,1)</f>
        <v> </v>
      </c>
      <c r="E16" s="145" t="s">
        <v>270</v>
      </c>
      <c r="F16" s="325" t="str">
        <f t="shared" si="0"/>
        <v> </v>
      </c>
      <c r="G16" s="324"/>
      <c r="H16" s="325" t="str">
        <f t="shared" si="1"/>
        <v> </v>
      </c>
      <c r="I16" s="132">
        <f t="shared" si="2"/>
        <v>18</v>
      </c>
      <c r="J16" s="132">
        <f t="shared" si="3"/>
        <v>8</v>
      </c>
      <c r="K16" s="132" t="e">
        <f t="shared" si="4"/>
        <v>#VALUE!</v>
      </c>
      <c r="L16" s="132" t="e">
        <f t="shared" si="5"/>
        <v>#VALUE!</v>
      </c>
      <c r="M16" s="132" t="e">
        <f t="shared" si="6"/>
        <v>#VALUE!</v>
      </c>
      <c r="N16" s="132" t="e">
        <f t="shared" si="7"/>
        <v>#VALUE!</v>
      </c>
      <c r="O16" s="132">
        <f t="shared" si="8"/>
        <v>5</v>
      </c>
      <c r="P16" s="132">
        <f t="shared" si="9"/>
        <v>7</v>
      </c>
      <c r="Q16" s="132">
        <f t="shared" si="9"/>
        <v>9</v>
      </c>
      <c r="R16" s="132">
        <f t="shared" si="9"/>
        <v>13</v>
      </c>
      <c r="S16" s="132">
        <f t="shared" si="10"/>
        <v>1</v>
      </c>
      <c r="T16" s="132" t="str">
        <f t="shared" si="11"/>
        <v>Bane ? </v>
      </c>
      <c r="U16" s="132" t="str">
        <f t="shared" si="12"/>
        <v> K</v>
      </c>
      <c r="V16" s="132" t="e">
        <f t="shared" si="28"/>
        <v>#VALUE!</v>
      </c>
      <c r="W16" s="133"/>
      <c r="X16" s="132" t="e">
        <f t="shared" si="14"/>
        <v>#VALUE!</v>
      </c>
      <c r="Y16" s="132" t="e">
        <f t="shared" si="15"/>
        <v>#VALUE!</v>
      </c>
      <c r="Z16" s="132" t="e">
        <f t="shared" si="16"/>
        <v>#VALUE!</v>
      </c>
      <c r="AA16" s="133"/>
      <c r="AB16" s="132" t="e">
        <f t="shared" si="17"/>
        <v>#VALUE!</v>
      </c>
      <c r="AC16" s="132" t="e">
        <f t="shared" si="18"/>
        <v>#VALUE!</v>
      </c>
      <c r="AD16" s="132" t="e">
        <f t="shared" si="19"/>
        <v>#VALUE!</v>
      </c>
      <c r="AF16" s="132" t="e">
        <f t="shared" si="20"/>
        <v>#VALUE!</v>
      </c>
      <c r="AG16" s="132" t="e">
        <f t="shared" si="21"/>
        <v>#VALUE!</v>
      </c>
      <c r="AH16" s="132" t="e">
        <f t="shared" si="22"/>
        <v>#VALUE!</v>
      </c>
      <c r="AJ16" s="132">
        <f t="shared" si="23"/>
      </c>
      <c r="AK16" s="132">
        <f t="shared" si="24"/>
      </c>
      <c r="AL16" s="132">
        <f t="shared" si="25"/>
      </c>
      <c r="AN16" s="132" t="e">
        <f t="shared" si="26"/>
        <v>#VALUE!</v>
      </c>
      <c r="AP16" s="133" t="e">
        <f t="shared" si="27"/>
        <v>#VALUE!</v>
      </c>
    </row>
    <row r="17" spans="1:42" ht="11.25">
      <c r="A17" s="146" t="s">
        <v>348</v>
      </c>
      <c r="B17" s="145" t="str">
        <f>REPT(F13,1)</f>
        <v> </v>
      </c>
      <c r="C17" s="145" t="s">
        <v>35</v>
      </c>
      <c r="D17" s="145" t="str">
        <f>REPT(F14,1)</f>
        <v> </v>
      </c>
      <c r="E17" s="145" t="s">
        <v>270</v>
      </c>
      <c r="F17" s="325" t="str">
        <f t="shared" si="0"/>
        <v> </v>
      </c>
      <c r="G17" s="324"/>
      <c r="H17" s="325" t="str">
        <f t="shared" si="1"/>
        <v> </v>
      </c>
      <c r="I17" s="132">
        <f t="shared" si="2"/>
        <v>18</v>
      </c>
      <c r="J17" s="132">
        <f t="shared" si="3"/>
        <v>8</v>
      </c>
      <c r="K17" s="132" t="e">
        <f t="shared" si="4"/>
        <v>#VALUE!</v>
      </c>
      <c r="L17" s="132" t="e">
        <f t="shared" si="5"/>
        <v>#VALUE!</v>
      </c>
      <c r="M17" s="132" t="e">
        <f t="shared" si="6"/>
        <v>#VALUE!</v>
      </c>
      <c r="N17" s="132" t="e">
        <f t="shared" si="7"/>
        <v>#VALUE!</v>
      </c>
      <c r="O17" s="132">
        <f t="shared" si="8"/>
        <v>5</v>
      </c>
      <c r="P17" s="132">
        <f t="shared" si="9"/>
        <v>7</v>
      </c>
      <c r="Q17" s="132">
        <f t="shared" si="9"/>
        <v>9</v>
      </c>
      <c r="R17" s="132">
        <f t="shared" si="9"/>
        <v>13</v>
      </c>
      <c r="S17" s="132">
        <f t="shared" si="10"/>
        <v>1</v>
      </c>
      <c r="T17" s="132" t="str">
        <f t="shared" si="11"/>
        <v>Bane ? </v>
      </c>
      <c r="U17" s="132" t="str">
        <f t="shared" si="12"/>
        <v> K</v>
      </c>
      <c r="V17" s="132" t="e">
        <f t="shared" si="28"/>
        <v>#VALUE!</v>
      </c>
      <c r="W17" s="133"/>
      <c r="X17" s="132" t="e">
        <f t="shared" si="14"/>
        <v>#VALUE!</v>
      </c>
      <c r="Y17" s="132" t="e">
        <f t="shared" si="15"/>
        <v>#VALUE!</v>
      </c>
      <c r="Z17" s="132" t="e">
        <f t="shared" si="16"/>
        <v>#VALUE!</v>
      </c>
      <c r="AA17" s="133"/>
      <c r="AB17" s="132" t="e">
        <f t="shared" si="17"/>
        <v>#VALUE!</v>
      </c>
      <c r="AC17" s="132" t="e">
        <f t="shared" si="18"/>
        <v>#VALUE!</v>
      </c>
      <c r="AD17" s="132" t="e">
        <f t="shared" si="19"/>
        <v>#VALUE!</v>
      </c>
      <c r="AF17" s="132" t="e">
        <f t="shared" si="20"/>
        <v>#VALUE!</v>
      </c>
      <c r="AG17" s="132" t="e">
        <f t="shared" si="21"/>
        <v>#VALUE!</v>
      </c>
      <c r="AH17" s="132" t="e">
        <f t="shared" si="22"/>
        <v>#VALUE!</v>
      </c>
      <c r="AJ17" s="132">
        <f t="shared" si="23"/>
      </c>
      <c r="AK17" s="132">
        <f t="shared" si="24"/>
      </c>
      <c r="AL17" s="132">
        <f t="shared" si="25"/>
      </c>
      <c r="AN17" s="132" t="e">
        <f t="shared" si="26"/>
        <v>#VALUE!</v>
      </c>
      <c r="AP17" s="133" t="e">
        <f t="shared" si="27"/>
        <v>#VALUE!</v>
      </c>
    </row>
    <row r="18" spans="1:42" ht="11.25">
      <c r="A18" s="146" t="s">
        <v>349</v>
      </c>
      <c r="B18" s="145" t="str">
        <f>REPT(F15,1)</f>
        <v> </v>
      </c>
      <c r="C18" s="145" t="s">
        <v>35</v>
      </c>
      <c r="D18" s="145" t="str">
        <f>REPT(F16,1)</f>
        <v> </v>
      </c>
      <c r="E18" s="145" t="s">
        <v>270</v>
      </c>
      <c r="F18" s="325" t="str">
        <f t="shared" si="0"/>
        <v> </v>
      </c>
      <c r="G18" s="324"/>
      <c r="H18" s="325" t="str">
        <f t="shared" si="1"/>
        <v> </v>
      </c>
      <c r="I18" s="132">
        <f t="shared" si="2"/>
        <v>18</v>
      </c>
      <c r="J18" s="132">
        <f t="shared" si="3"/>
        <v>8</v>
      </c>
      <c r="K18" s="132" t="e">
        <f t="shared" si="4"/>
        <v>#VALUE!</v>
      </c>
      <c r="L18" s="132" t="e">
        <f t="shared" si="5"/>
        <v>#VALUE!</v>
      </c>
      <c r="M18" s="132" t="e">
        <f t="shared" si="6"/>
        <v>#VALUE!</v>
      </c>
      <c r="N18" s="132" t="e">
        <f t="shared" si="7"/>
        <v>#VALUE!</v>
      </c>
      <c r="O18" s="132">
        <f t="shared" si="8"/>
        <v>5</v>
      </c>
      <c r="P18" s="132">
        <f t="shared" si="9"/>
        <v>7</v>
      </c>
      <c r="Q18" s="132">
        <f t="shared" si="9"/>
        <v>9</v>
      </c>
      <c r="R18" s="132">
        <f t="shared" si="9"/>
        <v>13</v>
      </c>
      <c r="S18" s="132">
        <f t="shared" si="10"/>
        <v>1</v>
      </c>
      <c r="T18" s="132" t="str">
        <f t="shared" si="11"/>
        <v>Bane ? </v>
      </c>
      <c r="U18" s="132" t="str">
        <f t="shared" si="12"/>
        <v> K</v>
      </c>
      <c r="V18" s="132" t="e">
        <f t="shared" si="28"/>
        <v>#VALUE!</v>
      </c>
      <c r="W18" s="133"/>
      <c r="X18" s="132" t="e">
        <f t="shared" si="14"/>
        <v>#VALUE!</v>
      </c>
      <c r="Y18" s="132" t="e">
        <f t="shared" si="15"/>
        <v>#VALUE!</v>
      </c>
      <c r="Z18" s="132" t="e">
        <f t="shared" si="16"/>
        <v>#VALUE!</v>
      </c>
      <c r="AA18" s="133"/>
      <c r="AB18" s="132" t="e">
        <f t="shared" si="17"/>
        <v>#VALUE!</v>
      </c>
      <c r="AC18" s="132" t="e">
        <f t="shared" si="18"/>
        <v>#VALUE!</v>
      </c>
      <c r="AD18" s="132" t="e">
        <f t="shared" si="19"/>
        <v>#VALUE!</v>
      </c>
      <c r="AF18" s="132" t="e">
        <f t="shared" si="20"/>
        <v>#VALUE!</v>
      </c>
      <c r="AG18" s="132" t="e">
        <f t="shared" si="21"/>
        <v>#VALUE!</v>
      </c>
      <c r="AH18" s="132" t="e">
        <f t="shared" si="22"/>
        <v>#VALUE!</v>
      </c>
      <c r="AJ18" s="132">
        <f t="shared" si="23"/>
      </c>
      <c r="AK18" s="132">
        <f t="shared" si="24"/>
      </c>
      <c r="AL18" s="132">
        <f t="shared" si="25"/>
      </c>
      <c r="AN18" s="132" t="e">
        <f t="shared" si="26"/>
        <v>#VALUE!</v>
      </c>
      <c r="AP18" s="133" t="e">
        <f t="shared" si="27"/>
        <v>#VALUE!</v>
      </c>
    </row>
    <row r="19" spans="1:42" ht="11.25">
      <c r="A19" s="146" t="s">
        <v>350</v>
      </c>
      <c r="B19" s="145" t="str">
        <f>REPT(F17,1)</f>
        <v> </v>
      </c>
      <c r="C19" s="145" t="s">
        <v>35</v>
      </c>
      <c r="D19" s="145" t="str">
        <f>REPT(F18,1)</f>
        <v> </v>
      </c>
      <c r="E19" s="145" t="s">
        <v>270</v>
      </c>
      <c r="F19" s="325" t="str">
        <f t="shared" si="0"/>
        <v> </v>
      </c>
      <c r="G19" s="324"/>
      <c r="H19" s="325" t="str">
        <f t="shared" si="1"/>
        <v> </v>
      </c>
      <c r="I19" s="132">
        <f t="shared" si="2"/>
        <v>18</v>
      </c>
      <c r="J19" s="132">
        <f t="shared" si="3"/>
        <v>8</v>
      </c>
      <c r="K19" s="132" t="e">
        <f t="shared" si="4"/>
        <v>#VALUE!</v>
      </c>
      <c r="L19" s="132" t="e">
        <f t="shared" si="5"/>
        <v>#VALUE!</v>
      </c>
      <c r="M19" s="132" t="e">
        <f t="shared" si="6"/>
        <v>#VALUE!</v>
      </c>
      <c r="N19" s="132" t="e">
        <f t="shared" si="7"/>
        <v>#VALUE!</v>
      </c>
      <c r="O19" s="132">
        <f t="shared" si="8"/>
        <v>5</v>
      </c>
      <c r="P19" s="132">
        <f t="shared" si="9"/>
        <v>7</v>
      </c>
      <c r="Q19" s="132">
        <f t="shared" si="9"/>
        <v>9</v>
      </c>
      <c r="R19" s="132">
        <f t="shared" si="9"/>
        <v>13</v>
      </c>
      <c r="S19" s="132">
        <f t="shared" si="10"/>
        <v>1</v>
      </c>
      <c r="T19" s="132" t="str">
        <f t="shared" si="11"/>
        <v>Bane ? </v>
      </c>
      <c r="U19" s="132" t="str">
        <f t="shared" si="12"/>
        <v> K</v>
      </c>
      <c r="V19" s="132" t="e">
        <f t="shared" si="28"/>
        <v>#VALUE!</v>
      </c>
      <c r="W19" s="133"/>
      <c r="X19" s="132" t="e">
        <f t="shared" si="14"/>
        <v>#VALUE!</v>
      </c>
      <c r="Y19" s="132" t="e">
        <f t="shared" si="15"/>
        <v>#VALUE!</v>
      </c>
      <c r="Z19" s="132" t="e">
        <f t="shared" si="16"/>
        <v>#VALUE!</v>
      </c>
      <c r="AA19" s="133"/>
      <c r="AB19" s="132" t="e">
        <f t="shared" si="17"/>
        <v>#VALUE!</v>
      </c>
      <c r="AC19" s="132" t="e">
        <f t="shared" si="18"/>
        <v>#VALUE!</v>
      </c>
      <c r="AD19" s="132" t="e">
        <f t="shared" si="19"/>
        <v>#VALUE!</v>
      </c>
      <c r="AF19" s="132" t="e">
        <f t="shared" si="20"/>
        <v>#VALUE!</v>
      </c>
      <c r="AG19" s="132" t="e">
        <f t="shared" si="21"/>
        <v>#VALUE!</v>
      </c>
      <c r="AH19" s="132" t="e">
        <f t="shared" si="22"/>
        <v>#VALUE!</v>
      </c>
      <c r="AJ19" s="132">
        <f t="shared" si="23"/>
      </c>
      <c r="AK19" s="132">
        <f t="shared" si="24"/>
      </c>
      <c r="AL19" s="132">
        <f t="shared" si="25"/>
      </c>
      <c r="AN19" s="132" t="e">
        <f t="shared" si="26"/>
        <v>#VALUE!</v>
      </c>
      <c r="AP19" s="133" t="e">
        <f t="shared" si="27"/>
        <v>#VALUE!</v>
      </c>
    </row>
    <row r="20" spans="1:42" ht="11.25">
      <c r="A20" s="146" t="s">
        <v>351</v>
      </c>
      <c r="B20" s="145" t="str">
        <f>REPT(H17,1)</f>
        <v> </v>
      </c>
      <c r="C20" s="145" t="s">
        <v>35</v>
      </c>
      <c r="D20" s="145" t="str">
        <f>REPT(H18,1)</f>
        <v> </v>
      </c>
      <c r="E20" s="145" t="s">
        <v>270</v>
      </c>
      <c r="F20" s="325" t="str">
        <f t="shared" si="0"/>
        <v> </v>
      </c>
      <c r="G20" s="324"/>
      <c r="H20" s="325" t="str">
        <f t="shared" si="1"/>
        <v> </v>
      </c>
      <c r="I20" s="132">
        <f t="shared" si="2"/>
        <v>18</v>
      </c>
      <c r="J20" s="132">
        <f t="shared" si="3"/>
        <v>8</v>
      </c>
      <c r="K20" s="132" t="e">
        <f t="shared" si="4"/>
        <v>#VALUE!</v>
      </c>
      <c r="L20" s="132" t="e">
        <f t="shared" si="5"/>
        <v>#VALUE!</v>
      </c>
      <c r="M20" s="132" t="e">
        <f t="shared" si="6"/>
        <v>#VALUE!</v>
      </c>
      <c r="N20" s="132" t="e">
        <f t="shared" si="7"/>
        <v>#VALUE!</v>
      </c>
      <c r="O20" s="132">
        <f t="shared" si="8"/>
        <v>5</v>
      </c>
      <c r="P20" s="132">
        <f t="shared" si="9"/>
        <v>7</v>
      </c>
      <c r="Q20" s="132">
        <f t="shared" si="9"/>
        <v>9</v>
      </c>
      <c r="R20" s="132">
        <f t="shared" si="9"/>
        <v>13</v>
      </c>
      <c r="S20" s="132">
        <f t="shared" si="10"/>
        <v>1</v>
      </c>
      <c r="T20" s="132" t="str">
        <f t="shared" si="11"/>
        <v>Bane ? </v>
      </c>
      <c r="U20" s="132" t="str">
        <f t="shared" si="12"/>
        <v> K</v>
      </c>
      <c r="V20" s="132" t="e">
        <f t="shared" si="28"/>
        <v>#VALUE!</v>
      </c>
      <c r="W20" s="133"/>
      <c r="X20" s="132" t="e">
        <f t="shared" si="14"/>
        <v>#VALUE!</v>
      </c>
      <c r="Y20" s="132" t="e">
        <f t="shared" si="15"/>
        <v>#VALUE!</v>
      </c>
      <c r="Z20" s="132" t="e">
        <f t="shared" si="16"/>
        <v>#VALUE!</v>
      </c>
      <c r="AA20" s="133"/>
      <c r="AB20" s="132" t="e">
        <f t="shared" si="17"/>
        <v>#VALUE!</v>
      </c>
      <c r="AC20" s="132" t="e">
        <f t="shared" si="18"/>
        <v>#VALUE!</v>
      </c>
      <c r="AD20" s="132" t="e">
        <f t="shared" si="19"/>
        <v>#VALUE!</v>
      </c>
      <c r="AF20" s="132" t="e">
        <f t="shared" si="20"/>
        <v>#VALUE!</v>
      </c>
      <c r="AG20" s="132" t="e">
        <f t="shared" si="21"/>
        <v>#VALUE!</v>
      </c>
      <c r="AH20" s="132" t="e">
        <f t="shared" si="22"/>
        <v>#VALUE!</v>
      </c>
      <c r="AJ20" s="132">
        <f t="shared" si="23"/>
      </c>
      <c r="AK20" s="132">
        <f t="shared" si="24"/>
      </c>
      <c r="AL20" s="132">
        <f t="shared" si="25"/>
      </c>
      <c r="AN20" s="132" t="e">
        <f t="shared" si="26"/>
        <v>#VALUE!</v>
      </c>
      <c r="AP20" s="133" t="e">
        <f t="shared" si="27"/>
        <v>#VALUE!</v>
      </c>
    </row>
    <row r="21" spans="1:42" ht="11.25">
      <c r="A21" s="146" t="s">
        <v>352</v>
      </c>
      <c r="B21" s="145" t="str">
        <f>REPT(H13,1)</f>
        <v> </v>
      </c>
      <c r="C21" s="145" t="s">
        <v>35</v>
      </c>
      <c r="D21" s="145" t="str">
        <f>REPT(H14,1)</f>
        <v> </v>
      </c>
      <c r="E21" s="145" t="s">
        <v>270</v>
      </c>
      <c r="F21" s="325" t="str">
        <f t="shared" si="0"/>
        <v> </v>
      </c>
      <c r="G21" s="324"/>
      <c r="H21" s="325" t="str">
        <f t="shared" si="1"/>
        <v> </v>
      </c>
      <c r="I21" s="132">
        <f t="shared" si="2"/>
        <v>18</v>
      </c>
      <c r="J21" s="132">
        <f t="shared" si="3"/>
        <v>8</v>
      </c>
      <c r="K21" s="132" t="e">
        <f t="shared" si="4"/>
        <v>#VALUE!</v>
      </c>
      <c r="L21" s="132" t="e">
        <f t="shared" si="5"/>
        <v>#VALUE!</v>
      </c>
      <c r="M21" s="132" t="e">
        <f t="shared" si="6"/>
        <v>#VALUE!</v>
      </c>
      <c r="N21" s="132" t="e">
        <f t="shared" si="7"/>
        <v>#VALUE!</v>
      </c>
      <c r="O21" s="132">
        <f t="shared" si="8"/>
        <v>5</v>
      </c>
      <c r="P21" s="132">
        <f t="shared" si="9"/>
        <v>7</v>
      </c>
      <c r="Q21" s="132">
        <f t="shared" si="9"/>
        <v>9</v>
      </c>
      <c r="R21" s="132">
        <f t="shared" si="9"/>
        <v>13</v>
      </c>
      <c r="S21" s="132">
        <f t="shared" si="10"/>
        <v>1</v>
      </c>
      <c r="T21" s="132" t="str">
        <f t="shared" si="11"/>
        <v>Bane ? </v>
      </c>
      <c r="U21" s="132" t="str">
        <f t="shared" si="12"/>
        <v> K</v>
      </c>
      <c r="V21" s="132" t="e">
        <f t="shared" si="28"/>
        <v>#VALUE!</v>
      </c>
      <c r="W21" s="133"/>
      <c r="X21" s="132" t="e">
        <f t="shared" si="14"/>
        <v>#VALUE!</v>
      </c>
      <c r="Y21" s="132" t="e">
        <f t="shared" si="15"/>
        <v>#VALUE!</v>
      </c>
      <c r="Z21" s="132" t="e">
        <f t="shared" si="16"/>
        <v>#VALUE!</v>
      </c>
      <c r="AA21" s="133"/>
      <c r="AB21" s="132" t="e">
        <f t="shared" si="17"/>
        <v>#VALUE!</v>
      </c>
      <c r="AC21" s="132" t="e">
        <f t="shared" si="18"/>
        <v>#VALUE!</v>
      </c>
      <c r="AD21" s="132" t="e">
        <f t="shared" si="19"/>
        <v>#VALUE!</v>
      </c>
      <c r="AF21" s="132" t="e">
        <f t="shared" si="20"/>
        <v>#VALUE!</v>
      </c>
      <c r="AG21" s="132" t="e">
        <f t="shared" si="21"/>
        <v>#VALUE!</v>
      </c>
      <c r="AH21" s="132" t="e">
        <f t="shared" si="22"/>
        <v>#VALUE!</v>
      </c>
      <c r="AJ21" s="132">
        <f t="shared" si="23"/>
      </c>
      <c r="AK21" s="132">
        <f t="shared" si="24"/>
      </c>
      <c r="AL21" s="132">
        <f t="shared" si="25"/>
      </c>
      <c r="AN21" s="132" t="e">
        <f t="shared" si="26"/>
        <v>#VALUE!</v>
      </c>
      <c r="AP21" s="133" t="e">
        <f t="shared" si="27"/>
        <v>#VALUE!</v>
      </c>
    </row>
    <row r="22" spans="1:42" ht="11.25">
      <c r="A22" s="146" t="s">
        <v>353</v>
      </c>
      <c r="B22" s="145" t="str">
        <f>REPT(H15,1)</f>
        <v> </v>
      </c>
      <c r="C22" s="145" t="s">
        <v>35</v>
      </c>
      <c r="D22" s="145" t="str">
        <f>REPT(H16,1)</f>
        <v> </v>
      </c>
      <c r="E22" s="145" t="s">
        <v>270</v>
      </c>
      <c r="F22" s="325" t="str">
        <f t="shared" si="0"/>
        <v> </v>
      </c>
      <c r="G22" s="324"/>
      <c r="H22" s="325" t="str">
        <f t="shared" si="1"/>
        <v> </v>
      </c>
      <c r="I22" s="132">
        <f t="shared" si="2"/>
        <v>18</v>
      </c>
      <c r="J22" s="132">
        <f t="shared" si="3"/>
        <v>8</v>
      </c>
      <c r="K22" s="132" t="e">
        <f t="shared" si="4"/>
        <v>#VALUE!</v>
      </c>
      <c r="L22" s="132" t="e">
        <f t="shared" si="5"/>
        <v>#VALUE!</v>
      </c>
      <c r="M22" s="132" t="e">
        <f t="shared" si="6"/>
        <v>#VALUE!</v>
      </c>
      <c r="N22" s="132" t="e">
        <f t="shared" si="7"/>
        <v>#VALUE!</v>
      </c>
      <c r="O22" s="132">
        <f t="shared" si="8"/>
        <v>5</v>
      </c>
      <c r="P22" s="132">
        <f t="shared" si="9"/>
        <v>7</v>
      </c>
      <c r="Q22" s="132">
        <f t="shared" si="9"/>
        <v>9</v>
      </c>
      <c r="R22" s="132">
        <f t="shared" si="9"/>
        <v>13</v>
      </c>
      <c r="S22" s="132">
        <f t="shared" si="10"/>
        <v>1</v>
      </c>
      <c r="T22" s="132" t="str">
        <f t="shared" si="11"/>
        <v>Bane ? </v>
      </c>
      <c r="U22" s="132" t="str">
        <f t="shared" si="12"/>
        <v> K</v>
      </c>
      <c r="V22" s="132" t="e">
        <f t="shared" si="28"/>
        <v>#VALUE!</v>
      </c>
      <c r="W22" s="133"/>
      <c r="X22" s="132" t="e">
        <f t="shared" si="14"/>
        <v>#VALUE!</v>
      </c>
      <c r="Y22" s="132" t="e">
        <f t="shared" si="15"/>
        <v>#VALUE!</v>
      </c>
      <c r="Z22" s="132" t="e">
        <f t="shared" si="16"/>
        <v>#VALUE!</v>
      </c>
      <c r="AA22" s="133"/>
      <c r="AB22" s="132" t="e">
        <f t="shared" si="17"/>
        <v>#VALUE!</v>
      </c>
      <c r="AC22" s="132" t="e">
        <f t="shared" si="18"/>
        <v>#VALUE!</v>
      </c>
      <c r="AD22" s="132" t="e">
        <f t="shared" si="19"/>
        <v>#VALUE!</v>
      </c>
      <c r="AF22" s="132" t="e">
        <f t="shared" si="20"/>
        <v>#VALUE!</v>
      </c>
      <c r="AG22" s="132" t="e">
        <f t="shared" si="21"/>
        <v>#VALUE!</v>
      </c>
      <c r="AH22" s="132" t="e">
        <f t="shared" si="22"/>
        <v>#VALUE!</v>
      </c>
      <c r="AJ22" s="132">
        <f t="shared" si="23"/>
      </c>
      <c r="AK22" s="132">
        <f t="shared" si="24"/>
      </c>
      <c r="AL22" s="132">
        <f t="shared" si="25"/>
      </c>
      <c r="AN22" s="132" t="e">
        <f t="shared" si="26"/>
        <v>#VALUE!</v>
      </c>
      <c r="AP22" s="133" t="e">
        <f t="shared" si="27"/>
        <v>#VALUE!</v>
      </c>
    </row>
    <row r="23" spans="1:42" ht="11.25">
      <c r="A23" s="146" t="s">
        <v>354</v>
      </c>
      <c r="B23" s="145" t="str">
        <f>REPT(F21,1)</f>
        <v> </v>
      </c>
      <c r="C23" s="145" t="s">
        <v>35</v>
      </c>
      <c r="D23" s="145" t="str">
        <f>REPT(F22,1)</f>
        <v> </v>
      </c>
      <c r="E23" s="145" t="s">
        <v>270</v>
      </c>
      <c r="F23" s="325" t="str">
        <f t="shared" si="0"/>
        <v> </v>
      </c>
      <c r="G23" s="324"/>
      <c r="H23" s="325" t="str">
        <f t="shared" si="1"/>
        <v> </v>
      </c>
      <c r="I23" s="132">
        <f t="shared" si="2"/>
        <v>18</v>
      </c>
      <c r="J23" s="132">
        <f t="shared" si="3"/>
        <v>8</v>
      </c>
      <c r="K23" s="132" t="e">
        <f t="shared" si="4"/>
        <v>#VALUE!</v>
      </c>
      <c r="L23" s="132" t="e">
        <f t="shared" si="5"/>
        <v>#VALUE!</v>
      </c>
      <c r="M23" s="132" t="e">
        <f t="shared" si="6"/>
        <v>#VALUE!</v>
      </c>
      <c r="N23" s="132" t="e">
        <f t="shared" si="7"/>
        <v>#VALUE!</v>
      </c>
      <c r="O23" s="132">
        <f t="shared" si="8"/>
        <v>5</v>
      </c>
      <c r="P23" s="132">
        <f t="shared" si="9"/>
        <v>7</v>
      </c>
      <c r="Q23" s="132">
        <f t="shared" si="9"/>
        <v>9</v>
      </c>
      <c r="R23" s="132">
        <f t="shared" si="9"/>
        <v>13</v>
      </c>
      <c r="S23" s="132">
        <f t="shared" si="10"/>
        <v>1</v>
      </c>
      <c r="T23" s="132" t="str">
        <f t="shared" si="11"/>
        <v>Bane ? </v>
      </c>
      <c r="U23" s="132" t="str">
        <f t="shared" si="12"/>
        <v> K</v>
      </c>
      <c r="V23" s="132" t="e">
        <f t="shared" si="28"/>
        <v>#VALUE!</v>
      </c>
      <c r="W23" s="133"/>
      <c r="X23" s="132" t="e">
        <f t="shared" si="14"/>
        <v>#VALUE!</v>
      </c>
      <c r="Y23" s="132" t="e">
        <f t="shared" si="15"/>
        <v>#VALUE!</v>
      </c>
      <c r="Z23" s="132" t="e">
        <f t="shared" si="16"/>
        <v>#VALUE!</v>
      </c>
      <c r="AA23" s="133"/>
      <c r="AB23" s="132" t="e">
        <f t="shared" si="17"/>
        <v>#VALUE!</v>
      </c>
      <c r="AC23" s="132" t="e">
        <f t="shared" si="18"/>
        <v>#VALUE!</v>
      </c>
      <c r="AD23" s="132" t="e">
        <f t="shared" si="19"/>
        <v>#VALUE!</v>
      </c>
      <c r="AF23" s="132" t="e">
        <f t="shared" si="20"/>
        <v>#VALUE!</v>
      </c>
      <c r="AG23" s="132" t="e">
        <f t="shared" si="21"/>
        <v>#VALUE!</v>
      </c>
      <c r="AH23" s="132" t="e">
        <f t="shared" si="22"/>
        <v>#VALUE!</v>
      </c>
      <c r="AJ23" s="132">
        <f t="shared" si="23"/>
      </c>
      <c r="AK23" s="132">
        <f t="shared" si="24"/>
      </c>
      <c r="AL23" s="132">
        <f t="shared" si="25"/>
      </c>
      <c r="AN23" s="132" t="e">
        <f t="shared" si="26"/>
        <v>#VALUE!</v>
      </c>
      <c r="AP23" s="133" t="e">
        <f t="shared" si="27"/>
        <v>#VALUE!</v>
      </c>
    </row>
    <row r="24" spans="1:42" ht="11.25">
      <c r="A24" s="146" t="s">
        <v>355</v>
      </c>
      <c r="B24" s="145" t="str">
        <f>REPT(H21,1)</f>
        <v> </v>
      </c>
      <c r="C24" s="145" t="s">
        <v>35</v>
      </c>
      <c r="D24" s="145" t="str">
        <f>REPT(H22,1)</f>
        <v> </v>
      </c>
      <c r="E24" s="145" t="s">
        <v>270</v>
      </c>
      <c r="F24" s="325" t="str">
        <f t="shared" si="0"/>
        <v> </v>
      </c>
      <c r="G24" s="324"/>
      <c r="H24" s="325" t="str">
        <f t="shared" si="1"/>
        <v> </v>
      </c>
      <c r="I24" s="132">
        <f t="shared" si="2"/>
        <v>18</v>
      </c>
      <c r="J24" s="132">
        <f t="shared" si="3"/>
        <v>8</v>
      </c>
      <c r="K24" s="132" t="e">
        <f t="shared" si="4"/>
        <v>#VALUE!</v>
      </c>
      <c r="L24" s="132" t="e">
        <f t="shared" si="5"/>
        <v>#VALUE!</v>
      </c>
      <c r="M24" s="132" t="e">
        <f t="shared" si="6"/>
        <v>#VALUE!</v>
      </c>
      <c r="N24" s="132" t="e">
        <f t="shared" si="7"/>
        <v>#VALUE!</v>
      </c>
      <c r="O24" s="132">
        <f t="shared" si="8"/>
        <v>5</v>
      </c>
      <c r="P24" s="132">
        <f t="shared" si="9"/>
        <v>7</v>
      </c>
      <c r="Q24" s="132">
        <f t="shared" si="9"/>
        <v>9</v>
      </c>
      <c r="R24" s="132">
        <f t="shared" si="9"/>
        <v>13</v>
      </c>
      <c r="S24" s="132">
        <f t="shared" si="10"/>
        <v>1</v>
      </c>
      <c r="T24" s="132" t="str">
        <f t="shared" si="11"/>
        <v>Bane ? </v>
      </c>
      <c r="U24" s="132" t="str">
        <f t="shared" si="12"/>
        <v> K</v>
      </c>
      <c r="V24" s="132" t="e">
        <f t="shared" si="28"/>
        <v>#VALUE!</v>
      </c>
      <c r="W24" s="133"/>
      <c r="X24" s="132" t="e">
        <f t="shared" si="14"/>
        <v>#VALUE!</v>
      </c>
      <c r="Y24" s="132" t="e">
        <f t="shared" si="15"/>
        <v>#VALUE!</v>
      </c>
      <c r="Z24" s="132" t="e">
        <f t="shared" si="16"/>
        <v>#VALUE!</v>
      </c>
      <c r="AA24" s="133"/>
      <c r="AB24" s="132" t="e">
        <f t="shared" si="17"/>
        <v>#VALUE!</v>
      </c>
      <c r="AC24" s="132" t="e">
        <f t="shared" si="18"/>
        <v>#VALUE!</v>
      </c>
      <c r="AD24" s="132" t="e">
        <f t="shared" si="19"/>
        <v>#VALUE!</v>
      </c>
      <c r="AF24" s="132" t="e">
        <f t="shared" si="20"/>
        <v>#VALUE!</v>
      </c>
      <c r="AG24" s="132" t="e">
        <f t="shared" si="21"/>
        <v>#VALUE!</v>
      </c>
      <c r="AH24" s="132" t="e">
        <f t="shared" si="22"/>
        <v>#VALUE!</v>
      </c>
      <c r="AJ24" s="132">
        <f t="shared" si="23"/>
      </c>
      <c r="AK24" s="132">
        <f t="shared" si="24"/>
      </c>
      <c r="AL24" s="132">
        <f t="shared" si="25"/>
      </c>
      <c r="AN24" s="132" t="e">
        <f t="shared" si="26"/>
        <v>#VALUE!</v>
      </c>
      <c r="AP24" s="133" t="e">
        <f t="shared" si="27"/>
        <v>#VALUE!</v>
      </c>
    </row>
    <row r="25" spans="1:42" ht="11.25">
      <c r="A25" s="146" t="s">
        <v>356</v>
      </c>
      <c r="B25" s="145" t="str">
        <f>REPT(H5,1)</f>
        <v> </v>
      </c>
      <c r="C25" s="145" t="s">
        <v>35</v>
      </c>
      <c r="D25" s="145" t="str">
        <f>REPT(H6,1)</f>
        <v> </v>
      </c>
      <c r="E25" s="145" t="s">
        <v>270</v>
      </c>
      <c r="F25" s="325" t="str">
        <f t="shared" si="0"/>
        <v> </v>
      </c>
      <c r="G25" s="324"/>
      <c r="H25" s="325" t="str">
        <f t="shared" si="1"/>
        <v> </v>
      </c>
      <c r="I25" s="132">
        <f t="shared" si="2"/>
        <v>18</v>
      </c>
      <c r="J25" s="132">
        <f t="shared" si="3"/>
        <v>8</v>
      </c>
      <c r="K25" s="132" t="e">
        <f t="shared" si="4"/>
        <v>#VALUE!</v>
      </c>
      <c r="L25" s="132" t="e">
        <f t="shared" si="5"/>
        <v>#VALUE!</v>
      </c>
      <c r="M25" s="132" t="e">
        <f t="shared" si="6"/>
        <v>#VALUE!</v>
      </c>
      <c r="N25" s="132" t="e">
        <f t="shared" si="7"/>
        <v>#VALUE!</v>
      </c>
      <c r="O25" s="132">
        <f t="shared" si="8"/>
        <v>5</v>
      </c>
      <c r="P25" s="132">
        <f t="shared" si="9"/>
        <v>7</v>
      </c>
      <c r="Q25" s="132">
        <f t="shared" si="9"/>
        <v>9</v>
      </c>
      <c r="R25" s="132">
        <f t="shared" si="9"/>
        <v>13</v>
      </c>
      <c r="S25" s="132">
        <f t="shared" si="10"/>
        <v>1</v>
      </c>
      <c r="T25" s="132" t="str">
        <f t="shared" si="11"/>
        <v>Bane ? </v>
      </c>
      <c r="U25" s="132" t="str">
        <f t="shared" si="12"/>
        <v> K</v>
      </c>
      <c r="V25" s="132" t="e">
        <f t="shared" si="28"/>
        <v>#VALUE!</v>
      </c>
      <c r="W25" s="133"/>
      <c r="X25" s="132" t="e">
        <f t="shared" si="14"/>
        <v>#VALUE!</v>
      </c>
      <c r="Y25" s="132" t="e">
        <f t="shared" si="15"/>
        <v>#VALUE!</v>
      </c>
      <c r="Z25" s="132" t="e">
        <f t="shared" si="16"/>
        <v>#VALUE!</v>
      </c>
      <c r="AA25" s="133"/>
      <c r="AB25" s="132" t="e">
        <f t="shared" si="17"/>
        <v>#VALUE!</v>
      </c>
      <c r="AC25" s="132" t="e">
        <f t="shared" si="18"/>
        <v>#VALUE!</v>
      </c>
      <c r="AD25" s="132" t="e">
        <f t="shared" si="19"/>
        <v>#VALUE!</v>
      </c>
      <c r="AF25" s="132" t="e">
        <f t="shared" si="20"/>
        <v>#VALUE!</v>
      </c>
      <c r="AG25" s="132" t="e">
        <f t="shared" si="21"/>
        <v>#VALUE!</v>
      </c>
      <c r="AH25" s="132" t="e">
        <f t="shared" si="22"/>
        <v>#VALUE!</v>
      </c>
      <c r="AJ25" s="132">
        <f t="shared" si="23"/>
      </c>
      <c r="AK25" s="132">
        <f t="shared" si="24"/>
      </c>
      <c r="AL25" s="132">
        <f t="shared" si="25"/>
      </c>
      <c r="AN25" s="132" t="e">
        <f t="shared" si="26"/>
        <v>#VALUE!</v>
      </c>
      <c r="AP25" s="133" t="e">
        <f t="shared" si="27"/>
        <v>#VALUE!</v>
      </c>
    </row>
    <row r="26" spans="1:42" ht="11.25">
      <c r="A26" s="146" t="s">
        <v>357</v>
      </c>
      <c r="B26" s="145" t="str">
        <f>REPT(H7,1)</f>
        <v> </v>
      </c>
      <c r="C26" s="145" t="s">
        <v>35</v>
      </c>
      <c r="D26" s="145" t="str">
        <f>REPT(H8,1)</f>
        <v> </v>
      </c>
      <c r="E26" s="145" t="s">
        <v>270</v>
      </c>
      <c r="F26" s="325" t="str">
        <f aca="true" t="shared" si="29" ref="F26:F36">IF(S26&lt;2,TOM,IF($AP26=1,B26,D26))</f>
        <v> </v>
      </c>
      <c r="G26" s="324"/>
      <c r="H26" s="325" t="str">
        <f aca="true" t="shared" si="30" ref="H26:H36">IF(S26&lt;2,TOM,IF($AP26=1,D26,B26))</f>
        <v> </v>
      </c>
      <c r="I26" s="132">
        <f aca="true" t="shared" si="31" ref="I26:I37">LEN(E26)</f>
        <v>18</v>
      </c>
      <c r="J26" s="132">
        <f aca="true" t="shared" si="32" ref="J26:J37">FIND("/",$E26)</f>
        <v>8</v>
      </c>
      <c r="K26" s="132" t="e">
        <f aca="true" t="shared" si="33" ref="K26:K37">FIND("/",$E26,($J26+1))</f>
        <v>#VALUE!</v>
      </c>
      <c r="L26" s="132" t="e">
        <f aca="true" t="shared" si="34" ref="L26:L37">FIND("/",$E26,($K26+1))</f>
        <v>#VALUE!</v>
      </c>
      <c r="M26" s="132" t="e">
        <f aca="true" t="shared" si="35" ref="M26:M37">FIND("/",$E26,($L26+1))</f>
        <v>#VALUE!</v>
      </c>
      <c r="N26" s="132" t="e">
        <f aca="true" t="shared" si="36" ref="N26:N37">FIND("/",$E26,($M26+1))</f>
        <v>#VALUE!</v>
      </c>
      <c r="O26" s="132">
        <f aca="true" t="shared" si="37" ref="O26:O37">FIND(" ",$E26)</f>
        <v>5</v>
      </c>
      <c r="P26" s="132">
        <f aca="true" t="shared" si="38" ref="P26:R37">FIND(" ",$E26,O26+1)</f>
        <v>7</v>
      </c>
      <c r="Q26" s="132">
        <f t="shared" si="38"/>
        <v>9</v>
      </c>
      <c r="R26" s="132">
        <f t="shared" si="38"/>
        <v>13</v>
      </c>
      <c r="S26" s="132">
        <f aca="true" t="shared" si="39" ref="S26:S37">COUNT(J26:N26)</f>
        <v>1</v>
      </c>
      <c r="T26" s="132" t="str">
        <f aca="true" t="shared" si="40" ref="T26:T37">MID($E26,1,J26-1)</f>
        <v>Bane ? </v>
      </c>
      <c r="U26" s="132" t="str">
        <f aca="true" t="shared" si="41" ref="U26:U37">MID($E26,J26+1,2)</f>
        <v> K</v>
      </c>
      <c r="V26" s="132" t="e">
        <f t="shared" si="28"/>
        <v>#VALUE!</v>
      </c>
      <c r="W26" s="133"/>
      <c r="X26" s="132" t="e">
        <f aca="true" t="shared" si="42" ref="X26:X37">MID($E26,O26+1,K26-O26-1)</f>
        <v>#VALUE!</v>
      </c>
      <c r="Y26" s="132" t="e">
        <f aca="true" t="shared" si="43" ref="Y26:Y37">MID($E26,K26+1,2)</f>
        <v>#VALUE!</v>
      </c>
      <c r="Z26" s="132" t="e">
        <f aca="true" t="shared" si="44" ref="Z26:Z37">IF(VALUE(X26)&gt;VALUE(Y26),1,5)</f>
        <v>#VALUE!</v>
      </c>
      <c r="AA26" s="133"/>
      <c r="AB26" s="132" t="e">
        <f aca="true" t="shared" si="45" ref="AB26:AB37">MID($E26,P26+1,L26-P26-1)</f>
        <v>#VALUE!</v>
      </c>
      <c r="AC26" s="132" t="e">
        <f aca="true" t="shared" si="46" ref="AC26:AC37">MID($E26,L26+1,2)</f>
        <v>#VALUE!</v>
      </c>
      <c r="AD26" s="132" t="e">
        <f aca="true" t="shared" si="47" ref="AD26:AD37">IF(VALUE(AB26)&gt;VALUE(AC26),1,5)</f>
        <v>#VALUE!</v>
      </c>
      <c r="AF26" s="132" t="e">
        <f aca="true" t="shared" si="48" ref="AF26:AF37">IF(S26=3,"",MID($E26,Q26+1,M26-Q26-1))</f>
        <v>#VALUE!</v>
      </c>
      <c r="AG26" s="132" t="e">
        <f aca="true" t="shared" si="49" ref="AG26:AG37">IF(S26=3,"",MID($E26,M26+1,2))</f>
        <v>#VALUE!</v>
      </c>
      <c r="AH26" s="132" t="e">
        <f aca="true" t="shared" si="50" ref="AH26:AH37">IF(AF26="","",IF(VALUE(AF26)&gt;VALUE(AG26),1,5))</f>
        <v>#VALUE!</v>
      </c>
      <c r="AJ26" s="132">
        <f aca="true" t="shared" si="51" ref="AJ26:AJ37">IF(S26&lt;5,"",MID($E26,R26+1,N26-R26-1))</f>
      </c>
      <c r="AK26" s="132">
        <f aca="true" t="shared" si="52" ref="AK26:AK37">IF(S26&lt;5,"",MID($E26,N26+1,2))</f>
      </c>
      <c r="AL26" s="132">
        <f aca="true" t="shared" si="53" ref="AL26:AL37">IF(AJ26="","",IF(VALUE(AJ26)&gt;VALUE(AK26),1,5))</f>
      </c>
      <c r="AN26" s="132" t="e">
        <f aca="true" t="shared" si="54" ref="AN26:AN37">SUM(V26,Z26,AD26,AH26,AL26)</f>
        <v>#VALUE!</v>
      </c>
      <c r="AP26" s="133" t="e">
        <f aca="true" t="shared" si="55" ref="AP26:AP37">IF(AN26&lt;1,0,IF(AN26&lt;14,1,2))</f>
        <v>#VALUE!</v>
      </c>
    </row>
    <row r="27" spans="1:42" ht="11.25">
      <c r="A27" s="146" t="s">
        <v>358</v>
      </c>
      <c r="B27" s="145" t="str">
        <f>REPT(H9,1)</f>
        <v> </v>
      </c>
      <c r="C27" s="145" t="s">
        <v>35</v>
      </c>
      <c r="D27" s="145" t="str">
        <f>REPT(H10,1)</f>
        <v> </v>
      </c>
      <c r="E27" s="145" t="s">
        <v>270</v>
      </c>
      <c r="F27" s="325" t="str">
        <f t="shared" si="29"/>
        <v> </v>
      </c>
      <c r="G27" s="324"/>
      <c r="H27" s="325" t="str">
        <f t="shared" si="30"/>
        <v> </v>
      </c>
      <c r="I27" s="132">
        <f t="shared" si="31"/>
        <v>18</v>
      </c>
      <c r="J27" s="132">
        <f t="shared" si="32"/>
        <v>8</v>
      </c>
      <c r="K27" s="132" t="e">
        <f t="shared" si="33"/>
        <v>#VALUE!</v>
      </c>
      <c r="L27" s="132" t="e">
        <f t="shared" si="34"/>
        <v>#VALUE!</v>
      </c>
      <c r="M27" s="132" t="e">
        <f t="shared" si="35"/>
        <v>#VALUE!</v>
      </c>
      <c r="N27" s="132" t="e">
        <f t="shared" si="36"/>
        <v>#VALUE!</v>
      </c>
      <c r="O27" s="132">
        <f t="shared" si="37"/>
        <v>5</v>
      </c>
      <c r="P27" s="132">
        <f t="shared" si="38"/>
        <v>7</v>
      </c>
      <c r="Q27" s="132">
        <f t="shared" si="38"/>
        <v>9</v>
      </c>
      <c r="R27" s="132">
        <f t="shared" si="38"/>
        <v>13</v>
      </c>
      <c r="S27" s="132">
        <f t="shared" si="39"/>
        <v>1</v>
      </c>
      <c r="T27" s="132" t="str">
        <f t="shared" si="40"/>
        <v>Bane ? </v>
      </c>
      <c r="U27" s="132" t="str">
        <f t="shared" si="41"/>
        <v> K</v>
      </c>
      <c r="V27" s="132" t="e">
        <f t="shared" si="28"/>
        <v>#VALUE!</v>
      </c>
      <c r="W27" s="133"/>
      <c r="X27" s="132" t="e">
        <f t="shared" si="42"/>
        <v>#VALUE!</v>
      </c>
      <c r="Y27" s="132" t="e">
        <f t="shared" si="43"/>
        <v>#VALUE!</v>
      </c>
      <c r="Z27" s="132" t="e">
        <f t="shared" si="44"/>
        <v>#VALUE!</v>
      </c>
      <c r="AA27" s="133"/>
      <c r="AB27" s="132" t="e">
        <f t="shared" si="45"/>
        <v>#VALUE!</v>
      </c>
      <c r="AC27" s="132" t="e">
        <f t="shared" si="46"/>
        <v>#VALUE!</v>
      </c>
      <c r="AD27" s="132" t="e">
        <f t="shared" si="47"/>
        <v>#VALUE!</v>
      </c>
      <c r="AF27" s="132" t="e">
        <f t="shared" si="48"/>
        <v>#VALUE!</v>
      </c>
      <c r="AG27" s="132" t="e">
        <f t="shared" si="49"/>
        <v>#VALUE!</v>
      </c>
      <c r="AH27" s="132" t="e">
        <f t="shared" si="50"/>
        <v>#VALUE!</v>
      </c>
      <c r="AJ27" s="132">
        <f t="shared" si="51"/>
      </c>
      <c r="AK27" s="132">
        <f t="shared" si="52"/>
      </c>
      <c r="AL27" s="132">
        <f t="shared" si="53"/>
      </c>
      <c r="AN27" s="132" t="e">
        <f t="shared" si="54"/>
        <v>#VALUE!</v>
      </c>
      <c r="AP27" s="133" t="e">
        <f t="shared" si="55"/>
        <v>#VALUE!</v>
      </c>
    </row>
    <row r="28" spans="1:42" ht="11.25">
      <c r="A28" s="146" t="s">
        <v>359</v>
      </c>
      <c r="B28" s="145" t="str">
        <f>REPT(H11,1)</f>
        <v> </v>
      </c>
      <c r="C28" s="145" t="s">
        <v>35</v>
      </c>
      <c r="D28" s="145" t="str">
        <f>REPT(H12,1)</f>
        <v> </v>
      </c>
      <c r="E28" s="145" t="s">
        <v>270</v>
      </c>
      <c r="F28" s="325" t="str">
        <f t="shared" si="29"/>
        <v> </v>
      </c>
      <c r="G28" s="324"/>
      <c r="H28" s="325" t="str">
        <f t="shared" si="30"/>
        <v> </v>
      </c>
      <c r="I28" s="132">
        <f t="shared" si="31"/>
        <v>18</v>
      </c>
      <c r="J28" s="132">
        <f t="shared" si="32"/>
        <v>8</v>
      </c>
      <c r="K28" s="132" t="e">
        <f t="shared" si="33"/>
        <v>#VALUE!</v>
      </c>
      <c r="L28" s="132" t="e">
        <f t="shared" si="34"/>
        <v>#VALUE!</v>
      </c>
      <c r="M28" s="132" t="e">
        <f t="shared" si="35"/>
        <v>#VALUE!</v>
      </c>
      <c r="N28" s="132" t="e">
        <f t="shared" si="36"/>
        <v>#VALUE!</v>
      </c>
      <c r="O28" s="132">
        <f t="shared" si="37"/>
        <v>5</v>
      </c>
      <c r="P28" s="132">
        <f t="shared" si="38"/>
        <v>7</v>
      </c>
      <c r="Q28" s="132">
        <f t="shared" si="38"/>
        <v>9</v>
      </c>
      <c r="R28" s="132">
        <f t="shared" si="38"/>
        <v>13</v>
      </c>
      <c r="S28" s="132">
        <f t="shared" si="39"/>
        <v>1</v>
      </c>
      <c r="T28" s="132" t="str">
        <f t="shared" si="40"/>
        <v>Bane ? </v>
      </c>
      <c r="U28" s="132" t="str">
        <f t="shared" si="41"/>
        <v> K</v>
      </c>
      <c r="V28" s="132" t="e">
        <f aca="true" t="shared" si="56" ref="V28:V37">IF(VALUE(T28)=VALUE(U28),-99,IF(VALUE(T28)&gt;VALUE(U28),1,5))</f>
        <v>#VALUE!</v>
      </c>
      <c r="W28" s="133"/>
      <c r="X28" s="132" t="e">
        <f t="shared" si="42"/>
        <v>#VALUE!</v>
      </c>
      <c r="Y28" s="132" t="e">
        <f t="shared" si="43"/>
        <v>#VALUE!</v>
      </c>
      <c r="Z28" s="132" t="e">
        <f t="shared" si="44"/>
        <v>#VALUE!</v>
      </c>
      <c r="AA28" s="133"/>
      <c r="AB28" s="132" t="e">
        <f t="shared" si="45"/>
        <v>#VALUE!</v>
      </c>
      <c r="AC28" s="132" t="e">
        <f t="shared" si="46"/>
        <v>#VALUE!</v>
      </c>
      <c r="AD28" s="132" t="e">
        <f t="shared" si="47"/>
        <v>#VALUE!</v>
      </c>
      <c r="AF28" s="132" t="e">
        <f t="shared" si="48"/>
        <v>#VALUE!</v>
      </c>
      <c r="AG28" s="132" t="e">
        <f t="shared" si="49"/>
        <v>#VALUE!</v>
      </c>
      <c r="AH28" s="132" t="e">
        <f t="shared" si="50"/>
        <v>#VALUE!</v>
      </c>
      <c r="AJ28" s="132">
        <f t="shared" si="51"/>
      </c>
      <c r="AK28" s="132">
        <f t="shared" si="52"/>
      </c>
      <c r="AL28" s="132">
        <f t="shared" si="53"/>
      </c>
      <c r="AN28" s="132" t="e">
        <f t="shared" si="54"/>
        <v>#VALUE!</v>
      </c>
      <c r="AP28" s="133" t="e">
        <f t="shared" si="55"/>
        <v>#VALUE!</v>
      </c>
    </row>
    <row r="29" spans="1:42" ht="11.25">
      <c r="A29" s="146" t="s">
        <v>360</v>
      </c>
      <c r="B29" s="145" t="str">
        <f>REPT(F25,1)</f>
        <v> </v>
      </c>
      <c r="C29" s="145" t="s">
        <v>35</v>
      </c>
      <c r="D29" s="145" t="str">
        <f>REPT(F26,1)</f>
        <v> </v>
      </c>
      <c r="E29" s="145" t="s">
        <v>270</v>
      </c>
      <c r="F29" s="325" t="str">
        <f t="shared" si="29"/>
        <v> </v>
      </c>
      <c r="G29" s="324"/>
      <c r="H29" s="325" t="str">
        <f t="shared" si="30"/>
        <v> </v>
      </c>
      <c r="I29" s="132">
        <f t="shared" si="31"/>
        <v>18</v>
      </c>
      <c r="J29" s="132">
        <f t="shared" si="32"/>
        <v>8</v>
      </c>
      <c r="K29" s="132" t="e">
        <f t="shared" si="33"/>
        <v>#VALUE!</v>
      </c>
      <c r="L29" s="132" t="e">
        <f t="shared" si="34"/>
        <v>#VALUE!</v>
      </c>
      <c r="M29" s="132" t="e">
        <f t="shared" si="35"/>
        <v>#VALUE!</v>
      </c>
      <c r="N29" s="132" t="e">
        <f t="shared" si="36"/>
        <v>#VALUE!</v>
      </c>
      <c r="O29" s="132">
        <f t="shared" si="37"/>
        <v>5</v>
      </c>
      <c r="P29" s="132">
        <f t="shared" si="38"/>
        <v>7</v>
      </c>
      <c r="Q29" s="132">
        <f t="shared" si="38"/>
        <v>9</v>
      </c>
      <c r="R29" s="132">
        <f t="shared" si="38"/>
        <v>13</v>
      </c>
      <c r="S29" s="132">
        <f t="shared" si="39"/>
        <v>1</v>
      </c>
      <c r="T29" s="132" t="str">
        <f t="shared" si="40"/>
        <v>Bane ? </v>
      </c>
      <c r="U29" s="132" t="str">
        <f t="shared" si="41"/>
        <v> K</v>
      </c>
      <c r="V29" s="132" t="e">
        <f t="shared" si="56"/>
        <v>#VALUE!</v>
      </c>
      <c r="W29" s="133"/>
      <c r="X29" s="132" t="e">
        <f t="shared" si="42"/>
        <v>#VALUE!</v>
      </c>
      <c r="Y29" s="132" t="e">
        <f t="shared" si="43"/>
        <v>#VALUE!</v>
      </c>
      <c r="Z29" s="132" t="e">
        <f t="shared" si="44"/>
        <v>#VALUE!</v>
      </c>
      <c r="AA29" s="133"/>
      <c r="AB29" s="132" t="e">
        <f t="shared" si="45"/>
        <v>#VALUE!</v>
      </c>
      <c r="AC29" s="132" t="e">
        <f t="shared" si="46"/>
        <v>#VALUE!</v>
      </c>
      <c r="AD29" s="132" t="e">
        <f t="shared" si="47"/>
        <v>#VALUE!</v>
      </c>
      <c r="AF29" s="132" t="e">
        <f t="shared" si="48"/>
        <v>#VALUE!</v>
      </c>
      <c r="AG29" s="132" t="e">
        <f t="shared" si="49"/>
        <v>#VALUE!</v>
      </c>
      <c r="AH29" s="132" t="e">
        <f t="shared" si="50"/>
        <v>#VALUE!</v>
      </c>
      <c r="AJ29" s="132">
        <f t="shared" si="51"/>
      </c>
      <c r="AK29" s="132">
        <f t="shared" si="52"/>
      </c>
      <c r="AL29" s="132">
        <f t="shared" si="53"/>
      </c>
      <c r="AN29" s="132" t="e">
        <f t="shared" si="54"/>
        <v>#VALUE!</v>
      </c>
      <c r="AP29" s="133" t="e">
        <f t="shared" si="55"/>
        <v>#VALUE!</v>
      </c>
    </row>
    <row r="30" spans="1:42" ht="11.25">
      <c r="A30" s="146" t="s">
        <v>361</v>
      </c>
      <c r="B30" s="145" t="str">
        <f>REPT(F27,1)</f>
        <v> </v>
      </c>
      <c r="C30" s="145" t="s">
        <v>35</v>
      </c>
      <c r="D30" s="145" t="str">
        <f>REPT(F28,1)</f>
        <v> </v>
      </c>
      <c r="E30" s="145" t="s">
        <v>270</v>
      </c>
      <c r="F30" s="325" t="str">
        <f t="shared" si="29"/>
        <v> </v>
      </c>
      <c r="G30" s="324"/>
      <c r="H30" s="325" t="str">
        <f t="shared" si="30"/>
        <v> </v>
      </c>
      <c r="I30" s="132">
        <f t="shared" si="31"/>
        <v>18</v>
      </c>
      <c r="J30" s="132">
        <f t="shared" si="32"/>
        <v>8</v>
      </c>
      <c r="K30" s="132" t="e">
        <f t="shared" si="33"/>
        <v>#VALUE!</v>
      </c>
      <c r="L30" s="132" t="e">
        <f t="shared" si="34"/>
        <v>#VALUE!</v>
      </c>
      <c r="M30" s="132" t="e">
        <f t="shared" si="35"/>
        <v>#VALUE!</v>
      </c>
      <c r="N30" s="132" t="e">
        <f t="shared" si="36"/>
        <v>#VALUE!</v>
      </c>
      <c r="O30" s="132">
        <f t="shared" si="37"/>
        <v>5</v>
      </c>
      <c r="P30" s="132">
        <f t="shared" si="38"/>
        <v>7</v>
      </c>
      <c r="Q30" s="132">
        <f t="shared" si="38"/>
        <v>9</v>
      </c>
      <c r="R30" s="132">
        <f t="shared" si="38"/>
        <v>13</v>
      </c>
      <c r="S30" s="132">
        <f t="shared" si="39"/>
        <v>1</v>
      </c>
      <c r="T30" s="132" t="str">
        <f t="shared" si="40"/>
        <v>Bane ? </v>
      </c>
      <c r="U30" s="132" t="str">
        <f t="shared" si="41"/>
        <v> K</v>
      </c>
      <c r="V30" s="132" t="e">
        <f t="shared" si="56"/>
        <v>#VALUE!</v>
      </c>
      <c r="W30" s="133"/>
      <c r="X30" s="132" t="e">
        <f t="shared" si="42"/>
        <v>#VALUE!</v>
      </c>
      <c r="Y30" s="132" t="e">
        <f t="shared" si="43"/>
        <v>#VALUE!</v>
      </c>
      <c r="Z30" s="132" t="e">
        <f t="shared" si="44"/>
        <v>#VALUE!</v>
      </c>
      <c r="AA30" s="133"/>
      <c r="AB30" s="132" t="e">
        <f t="shared" si="45"/>
        <v>#VALUE!</v>
      </c>
      <c r="AC30" s="132" t="e">
        <f t="shared" si="46"/>
        <v>#VALUE!</v>
      </c>
      <c r="AD30" s="132" t="e">
        <f t="shared" si="47"/>
        <v>#VALUE!</v>
      </c>
      <c r="AF30" s="132" t="e">
        <f t="shared" si="48"/>
        <v>#VALUE!</v>
      </c>
      <c r="AG30" s="132" t="e">
        <f t="shared" si="49"/>
        <v>#VALUE!</v>
      </c>
      <c r="AH30" s="132" t="e">
        <f t="shared" si="50"/>
        <v>#VALUE!</v>
      </c>
      <c r="AJ30" s="132">
        <f t="shared" si="51"/>
      </c>
      <c r="AK30" s="132">
        <f t="shared" si="52"/>
      </c>
      <c r="AL30" s="132">
        <f t="shared" si="53"/>
      </c>
      <c r="AN30" s="132" t="e">
        <f t="shared" si="54"/>
        <v>#VALUE!</v>
      </c>
      <c r="AP30" s="133" t="e">
        <f t="shared" si="55"/>
        <v>#VALUE!</v>
      </c>
    </row>
    <row r="31" spans="1:42" ht="11.25">
      <c r="A31" s="146" t="s">
        <v>362</v>
      </c>
      <c r="B31" s="145" t="str">
        <f>REPT(F29,1)</f>
        <v> </v>
      </c>
      <c r="C31" s="145" t="s">
        <v>35</v>
      </c>
      <c r="D31" s="145" t="str">
        <f>REPT(F30,1)</f>
        <v> </v>
      </c>
      <c r="E31" s="145" t="s">
        <v>270</v>
      </c>
      <c r="F31" s="325" t="str">
        <f t="shared" si="29"/>
        <v> </v>
      </c>
      <c r="G31" s="324"/>
      <c r="H31" s="325" t="str">
        <f t="shared" si="30"/>
        <v> </v>
      </c>
      <c r="I31" s="132">
        <f t="shared" si="31"/>
        <v>18</v>
      </c>
      <c r="J31" s="132">
        <f t="shared" si="32"/>
        <v>8</v>
      </c>
      <c r="K31" s="132" t="e">
        <f t="shared" si="33"/>
        <v>#VALUE!</v>
      </c>
      <c r="L31" s="132" t="e">
        <f t="shared" si="34"/>
        <v>#VALUE!</v>
      </c>
      <c r="M31" s="132" t="e">
        <f t="shared" si="35"/>
        <v>#VALUE!</v>
      </c>
      <c r="N31" s="132" t="e">
        <f t="shared" si="36"/>
        <v>#VALUE!</v>
      </c>
      <c r="O31" s="132">
        <f t="shared" si="37"/>
        <v>5</v>
      </c>
      <c r="P31" s="132">
        <f t="shared" si="38"/>
        <v>7</v>
      </c>
      <c r="Q31" s="132">
        <f t="shared" si="38"/>
        <v>9</v>
      </c>
      <c r="R31" s="132">
        <f t="shared" si="38"/>
        <v>13</v>
      </c>
      <c r="S31" s="132">
        <f t="shared" si="39"/>
        <v>1</v>
      </c>
      <c r="T31" s="132" t="str">
        <f t="shared" si="40"/>
        <v>Bane ? </v>
      </c>
      <c r="U31" s="132" t="str">
        <f t="shared" si="41"/>
        <v> K</v>
      </c>
      <c r="V31" s="132" t="e">
        <f t="shared" si="56"/>
        <v>#VALUE!</v>
      </c>
      <c r="W31" s="133"/>
      <c r="X31" s="132" t="e">
        <f t="shared" si="42"/>
        <v>#VALUE!</v>
      </c>
      <c r="Y31" s="132" t="e">
        <f t="shared" si="43"/>
        <v>#VALUE!</v>
      </c>
      <c r="Z31" s="132" t="e">
        <f t="shared" si="44"/>
        <v>#VALUE!</v>
      </c>
      <c r="AA31" s="133"/>
      <c r="AB31" s="132" t="e">
        <f t="shared" si="45"/>
        <v>#VALUE!</v>
      </c>
      <c r="AC31" s="132" t="e">
        <f t="shared" si="46"/>
        <v>#VALUE!</v>
      </c>
      <c r="AD31" s="132" t="e">
        <f t="shared" si="47"/>
        <v>#VALUE!</v>
      </c>
      <c r="AF31" s="132" t="e">
        <f t="shared" si="48"/>
        <v>#VALUE!</v>
      </c>
      <c r="AG31" s="132" t="e">
        <f t="shared" si="49"/>
        <v>#VALUE!</v>
      </c>
      <c r="AH31" s="132" t="e">
        <f t="shared" si="50"/>
        <v>#VALUE!</v>
      </c>
      <c r="AJ31" s="132">
        <f t="shared" si="51"/>
      </c>
      <c r="AK31" s="132">
        <f t="shared" si="52"/>
      </c>
      <c r="AL31" s="132">
        <f t="shared" si="53"/>
      </c>
      <c r="AN31" s="132" t="e">
        <f t="shared" si="54"/>
        <v>#VALUE!</v>
      </c>
      <c r="AP31" s="133" t="e">
        <f t="shared" si="55"/>
        <v>#VALUE!</v>
      </c>
    </row>
    <row r="32" spans="1:42" ht="11.25">
      <c r="A32" s="146" t="s">
        <v>363</v>
      </c>
      <c r="B32" s="145" t="str">
        <f>REPT(H29,1)</f>
        <v> </v>
      </c>
      <c r="C32" s="145" t="s">
        <v>35</v>
      </c>
      <c r="D32" s="145" t="str">
        <f>REPT(H30,1)</f>
        <v> </v>
      </c>
      <c r="E32" s="145" t="s">
        <v>270</v>
      </c>
      <c r="F32" s="325" t="str">
        <f t="shared" si="29"/>
        <v> </v>
      </c>
      <c r="G32" s="324"/>
      <c r="H32" s="325" t="str">
        <f t="shared" si="30"/>
        <v> </v>
      </c>
      <c r="I32" s="132">
        <f t="shared" si="31"/>
        <v>18</v>
      </c>
      <c r="J32" s="132">
        <f t="shared" si="32"/>
        <v>8</v>
      </c>
      <c r="K32" s="132" t="e">
        <f t="shared" si="33"/>
        <v>#VALUE!</v>
      </c>
      <c r="L32" s="132" t="e">
        <f t="shared" si="34"/>
        <v>#VALUE!</v>
      </c>
      <c r="M32" s="132" t="e">
        <f t="shared" si="35"/>
        <v>#VALUE!</v>
      </c>
      <c r="N32" s="132" t="e">
        <f t="shared" si="36"/>
        <v>#VALUE!</v>
      </c>
      <c r="O32" s="132">
        <f t="shared" si="37"/>
        <v>5</v>
      </c>
      <c r="P32" s="132">
        <f t="shared" si="38"/>
        <v>7</v>
      </c>
      <c r="Q32" s="132">
        <f t="shared" si="38"/>
        <v>9</v>
      </c>
      <c r="R32" s="132">
        <f t="shared" si="38"/>
        <v>13</v>
      </c>
      <c r="S32" s="132">
        <f t="shared" si="39"/>
        <v>1</v>
      </c>
      <c r="T32" s="132" t="str">
        <f t="shared" si="40"/>
        <v>Bane ? </v>
      </c>
      <c r="U32" s="132" t="str">
        <f t="shared" si="41"/>
        <v> K</v>
      </c>
      <c r="V32" s="132" t="e">
        <f t="shared" si="56"/>
        <v>#VALUE!</v>
      </c>
      <c r="W32" s="133"/>
      <c r="X32" s="132" t="e">
        <f t="shared" si="42"/>
        <v>#VALUE!</v>
      </c>
      <c r="Y32" s="132" t="e">
        <f t="shared" si="43"/>
        <v>#VALUE!</v>
      </c>
      <c r="Z32" s="132" t="e">
        <f t="shared" si="44"/>
        <v>#VALUE!</v>
      </c>
      <c r="AA32" s="133"/>
      <c r="AB32" s="132" t="e">
        <f t="shared" si="45"/>
        <v>#VALUE!</v>
      </c>
      <c r="AC32" s="132" t="e">
        <f t="shared" si="46"/>
        <v>#VALUE!</v>
      </c>
      <c r="AD32" s="132" t="e">
        <f t="shared" si="47"/>
        <v>#VALUE!</v>
      </c>
      <c r="AF32" s="132" t="e">
        <f t="shared" si="48"/>
        <v>#VALUE!</v>
      </c>
      <c r="AG32" s="132" t="e">
        <f t="shared" si="49"/>
        <v>#VALUE!</v>
      </c>
      <c r="AH32" s="132" t="e">
        <f t="shared" si="50"/>
        <v>#VALUE!</v>
      </c>
      <c r="AJ32" s="132">
        <f t="shared" si="51"/>
      </c>
      <c r="AK32" s="132">
        <f t="shared" si="52"/>
      </c>
      <c r="AL32" s="132">
        <f t="shared" si="53"/>
      </c>
      <c r="AN32" s="132" t="e">
        <f t="shared" si="54"/>
        <v>#VALUE!</v>
      </c>
      <c r="AP32" s="133" t="e">
        <f t="shared" si="55"/>
        <v>#VALUE!</v>
      </c>
    </row>
    <row r="33" spans="1:42" ht="11.25">
      <c r="A33" s="146" t="s">
        <v>364</v>
      </c>
      <c r="B33" s="145" t="str">
        <f>REPT(H25,1)</f>
        <v> </v>
      </c>
      <c r="C33" s="145" t="s">
        <v>35</v>
      </c>
      <c r="D33" s="145" t="str">
        <f>REPT(H26,1)</f>
        <v> </v>
      </c>
      <c r="E33" s="145" t="s">
        <v>270</v>
      </c>
      <c r="F33" s="325" t="str">
        <f t="shared" si="29"/>
        <v> </v>
      </c>
      <c r="G33" s="324"/>
      <c r="H33" s="325" t="str">
        <f t="shared" si="30"/>
        <v> </v>
      </c>
      <c r="I33" s="132">
        <f t="shared" si="31"/>
        <v>18</v>
      </c>
      <c r="J33" s="132">
        <f t="shared" si="32"/>
        <v>8</v>
      </c>
      <c r="K33" s="132" t="e">
        <f t="shared" si="33"/>
        <v>#VALUE!</v>
      </c>
      <c r="L33" s="132" t="e">
        <f t="shared" si="34"/>
        <v>#VALUE!</v>
      </c>
      <c r="M33" s="132" t="e">
        <f t="shared" si="35"/>
        <v>#VALUE!</v>
      </c>
      <c r="N33" s="132" t="e">
        <f t="shared" si="36"/>
        <v>#VALUE!</v>
      </c>
      <c r="O33" s="132">
        <f t="shared" si="37"/>
        <v>5</v>
      </c>
      <c r="P33" s="132">
        <f t="shared" si="38"/>
        <v>7</v>
      </c>
      <c r="Q33" s="132">
        <f t="shared" si="38"/>
        <v>9</v>
      </c>
      <c r="R33" s="132">
        <f t="shared" si="38"/>
        <v>13</v>
      </c>
      <c r="S33" s="132">
        <f t="shared" si="39"/>
        <v>1</v>
      </c>
      <c r="T33" s="132" t="str">
        <f t="shared" si="40"/>
        <v>Bane ? </v>
      </c>
      <c r="U33" s="132" t="str">
        <f t="shared" si="41"/>
        <v> K</v>
      </c>
      <c r="V33" s="132" t="e">
        <f t="shared" si="56"/>
        <v>#VALUE!</v>
      </c>
      <c r="W33" s="133"/>
      <c r="X33" s="132" t="e">
        <f t="shared" si="42"/>
        <v>#VALUE!</v>
      </c>
      <c r="Y33" s="132" t="e">
        <f t="shared" si="43"/>
        <v>#VALUE!</v>
      </c>
      <c r="Z33" s="132" t="e">
        <f t="shared" si="44"/>
        <v>#VALUE!</v>
      </c>
      <c r="AA33" s="133"/>
      <c r="AB33" s="132" t="e">
        <f t="shared" si="45"/>
        <v>#VALUE!</v>
      </c>
      <c r="AC33" s="132" t="e">
        <f t="shared" si="46"/>
        <v>#VALUE!</v>
      </c>
      <c r="AD33" s="132" t="e">
        <f t="shared" si="47"/>
        <v>#VALUE!</v>
      </c>
      <c r="AF33" s="132" t="e">
        <f t="shared" si="48"/>
        <v>#VALUE!</v>
      </c>
      <c r="AG33" s="132" t="e">
        <f t="shared" si="49"/>
        <v>#VALUE!</v>
      </c>
      <c r="AH33" s="132" t="e">
        <f t="shared" si="50"/>
        <v>#VALUE!</v>
      </c>
      <c r="AJ33" s="132">
        <f t="shared" si="51"/>
      </c>
      <c r="AK33" s="132">
        <f t="shared" si="52"/>
      </c>
      <c r="AL33" s="132">
        <f t="shared" si="53"/>
      </c>
      <c r="AN33" s="132" t="e">
        <f t="shared" si="54"/>
        <v>#VALUE!</v>
      </c>
      <c r="AP33" s="133" t="e">
        <f t="shared" si="55"/>
        <v>#VALUE!</v>
      </c>
    </row>
    <row r="34" spans="1:42" ht="11.25">
      <c r="A34" s="146" t="s">
        <v>365</v>
      </c>
      <c r="B34" s="145" t="str">
        <f>REPT(H27,1)</f>
        <v> </v>
      </c>
      <c r="C34" s="145" t="s">
        <v>35</v>
      </c>
      <c r="D34" s="145" t="str">
        <f>REPT(H28,1)</f>
        <v> </v>
      </c>
      <c r="E34" s="145" t="s">
        <v>270</v>
      </c>
      <c r="F34" s="325" t="str">
        <f t="shared" si="29"/>
        <v> </v>
      </c>
      <c r="G34" s="324"/>
      <c r="H34" s="325" t="str">
        <f t="shared" si="30"/>
        <v> </v>
      </c>
      <c r="I34" s="132">
        <f t="shared" si="31"/>
        <v>18</v>
      </c>
      <c r="J34" s="132">
        <f t="shared" si="32"/>
        <v>8</v>
      </c>
      <c r="K34" s="132" t="e">
        <f t="shared" si="33"/>
        <v>#VALUE!</v>
      </c>
      <c r="L34" s="132" t="e">
        <f t="shared" si="34"/>
        <v>#VALUE!</v>
      </c>
      <c r="M34" s="132" t="e">
        <f t="shared" si="35"/>
        <v>#VALUE!</v>
      </c>
      <c r="N34" s="132" t="e">
        <f t="shared" si="36"/>
        <v>#VALUE!</v>
      </c>
      <c r="O34" s="132">
        <f t="shared" si="37"/>
        <v>5</v>
      </c>
      <c r="P34" s="132">
        <f t="shared" si="38"/>
        <v>7</v>
      </c>
      <c r="Q34" s="132">
        <f t="shared" si="38"/>
        <v>9</v>
      </c>
      <c r="R34" s="132">
        <f t="shared" si="38"/>
        <v>13</v>
      </c>
      <c r="S34" s="132">
        <f t="shared" si="39"/>
        <v>1</v>
      </c>
      <c r="T34" s="132" t="str">
        <f t="shared" si="40"/>
        <v>Bane ? </v>
      </c>
      <c r="U34" s="132" t="str">
        <f t="shared" si="41"/>
        <v> K</v>
      </c>
      <c r="V34" s="132" t="e">
        <f t="shared" si="56"/>
        <v>#VALUE!</v>
      </c>
      <c r="W34" s="133"/>
      <c r="X34" s="132" t="e">
        <f t="shared" si="42"/>
        <v>#VALUE!</v>
      </c>
      <c r="Y34" s="132" t="e">
        <f t="shared" si="43"/>
        <v>#VALUE!</v>
      </c>
      <c r="Z34" s="132" t="e">
        <f t="shared" si="44"/>
        <v>#VALUE!</v>
      </c>
      <c r="AA34" s="133"/>
      <c r="AB34" s="132" t="e">
        <f t="shared" si="45"/>
        <v>#VALUE!</v>
      </c>
      <c r="AC34" s="132" t="e">
        <f t="shared" si="46"/>
        <v>#VALUE!</v>
      </c>
      <c r="AD34" s="132" t="e">
        <f t="shared" si="47"/>
        <v>#VALUE!</v>
      </c>
      <c r="AF34" s="132" t="e">
        <f t="shared" si="48"/>
        <v>#VALUE!</v>
      </c>
      <c r="AG34" s="132" t="e">
        <f t="shared" si="49"/>
        <v>#VALUE!</v>
      </c>
      <c r="AH34" s="132" t="e">
        <f t="shared" si="50"/>
        <v>#VALUE!</v>
      </c>
      <c r="AJ34" s="132">
        <f t="shared" si="51"/>
      </c>
      <c r="AK34" s="132">
        <f t="shared" si="52"/>
      </c>
      <c r="AL34" s="132">
        <f t="shared" si="53"/>
      </c>
      <c r="AN34" s="132" t="e">
        <f t="shared" si="54"/>
        <v>#VALUE!</v>
      </c>
      <c r="AP34" s="133" t="e">
        <f t="shared" si="55"/>
        <v>#VALUE!</v>
      </c>
    </row>
    <row r="35" spans="1:42" ht="11.25">
      <c r="A35" s="146" t="s">
        <v>366</v>
      </c>
      <c r="B35" s="145" t="str">
        <f>REPT(F33,1)</f>
        <v> </v>
      </c>
      <c r="C35" s="145" t="s">
        <v>35</v>
      </c>
      <c r="D35" s="145" t="str">
        <f>REPT(F34,1)</f>
        <v> </v>
      </c>
      <c r="E35" s="145" t="s">
        <v>270</v>
      </c>
      <c r="F35" s="325" t="str">
        <f t="shared" si="29"/>
        <v> </v>
      </c>
      <c r="G35" s="324"/>
      <c r="H35" s="325" t="str">
        <f t="shared" si="30"/>
        <v> </v>
      </c>
      <c r="I35" s="132">
        <f t="shared" si="31"/>
        <v>18</v>
      </c>
      <c r="J35" s="132">
        <f t="shared" si="32"/>
        <v>8</v>
      </c>
      <c r="K35" s="132" t="e">
        <f t="shared" si="33"/>
        <v>#VALUE!</v>
      </c>
      <c r="L35" s="132" t="e">
        <f t="shared" si="34"/>
        <v>#VALUE!</v>
      </c>
      <c r="M35" s="132" t="e">
        <f t="shared" si="35"/>
        <v>#VALUE!</v>
      </c>
      <c r="N35" s="132" t="e">
        <f t="shared" si="36"/>
        <v>#VALUE!</v>
      </c>
      <c r="O35" s="132">
        <f t="shared" si="37"/>
        <v>5</v>
      </c>
      <c r="P35" s="132">
        <f t="shared" si="38"/>
        <v>7</v>
      </c>
      <c r="Q35" s="132">
        <f t="shared" si="38"/>
        <v>9</v>
      </c>
      <c r="R35" s="132">
        <f t="shared" si="38"/>
        <v>13</v>
      </c>
      <c r="S35" s="132">
        <f t="shared" si="39"/>
        <v>1</v>
      </c>
      <c r="T35" s="132" t="str">
        <f t="shared" si="40"/>
        <v>Bane ? </v>
      </c>
      <c r="U35" s="132" t="str">
        <f t="shared" si="41"/>
        <v> K</v>
      </c>
      <c r="V35" s="132" t="e">
        <f t="shared" si="56"/>
        <v>#VALUE!</v>
      </c>
      <c r="W35" s="133"/>
      <c r="X35" s="132" t="e">
        <f t="shared" si="42"/>
        <v>#VALUE!</v>
      </c>
      <c r="Y35" s="132" t="e">
        <f t="shared" si="43"/>
        <v>#VALUE!</v>
      </c>
      <c r="Z35" s="132" t="e">
        <f t="shared" si="44"/>
        <v>#VALUE!</v>
      </c>
      <c r="AA35" s="133"/>
      <c r="AB35" s="132" t="e">
        <f t="shared" si="45"/>
        <v>#VALUE!</v>
      </c>
      <c r="AC35" s="132" t="e">
        <f t="shared" si="46"/>
        <v>#VALUE!</v>
      </c>
      <c r="AD35" s="132" t="e">
        <f t="shared" si="47"/>
        <v>#VALUE!</v>
      </c>
      <c r="AF35" s="132" t="e">
        <f t="shared" si="48"/>
        <v>#VALUE!</v>
      </c>
      <c r="AG35" s="132" t="e">
        <f t="shared" si="49"/>
        <v>#VALUE!</v>
      </c>
      <c r="AH35" s="132" t="e">
        <f t="shared" si="50"/>
        <v>#VALUE!</v>
      </c>
      <c r="AJ35" s="132">
        <f t="shared" si="51"/>
      </c>
      <c r="AK35" s="132">
        <f t="shared" si="52"/>
      </c>
      <c r="AL35" s="132">
        <f t="shared" si="53"/>
      </c>
      <c r="AN35" s="132" t="e">
        <f t="shared" si="54"/>
        <v>#VALUE!</v>
      </c>
      <c r="AP35" s="133" t="e">
        <f t="shared" si="55"/>
        <v>#VALUE!</v>
      </c>
    </row>
    <row r="36" spans="1:42" ht="11.25">
      <c r="A36" s="146" t="s">
        <v>367</v>
      </c>
      <c r="B36" s="145" t="str">
        <f>REPT(H33,1)</f>
        <v> </v>
      </c>
      <c r="C36" s="145" t="s">
        <v>35</v>
      </c>
      <c r="D36" s="145" t="str">
        <f>REPT(H34,1)</f>
        <v> </v>
      </c>
      <c r="E36" s="145" t="s">
        <v>270</v>
      </c>
      <c r="F36" s="325" t="str">
        <f t="shared" si="29"/>
        <v> </v>
      </c>
      <c r="G36" s="324"/>
      <c r="H36" s="325" t="str">
        <f t="shared" si="30"/>
        <v> </v>
      </c>
      <c r="I36" s="132">
        <f t="shared" si="31"/>
        <v>18</v>
      </c>
      <c r="J36" s="132">
        <f t="shared" si="32"/>
        <v>8</v>
      </c>
      <c r="K36" s="132" t="e">
        <f t="shared" si="33"/>
        <v>#VALUE!</v>
      </c>
      <c r="L36" s="132" t="e">
        <f t="shared" si="34"/>
        <v>#VALUE!</v>
      </c>
      <c r="M36" s="132" t="e">
        <f t="shared" si="35"/>
        <v>#VALUE!</v>
      </c>
      <c r="N36" s="132" t="e">
        <f t="shared" si="36"/>
        <v>#VALUE!</v>
      </c>
      <c r="O36" s="132">
        <f t="shared" si="37"/>
        <v>5</v>
      </c>
      <c r="P36" s="132">
        <f t="shared" si="38"/>
        <v>7</v>
      </c>
      <c r="Q36" s="132">
        <f t="shared" si="38"/>
        <v>9</v>
      </c>
      <c r="R36" s="132">
        <f t="shared" si="38"/>
        <v>13</v>
      </c>
      <c r="S36" s="132">
        <f t="shared" si="39"/>
        <v>1</v>
      </c>
      <c r="T36" s="132" t="str">
        <f t="shared" si="40"/>
        <v>Bane ? </v>
      </c>
      <c r="U36" s="132" t="str">
        <f t="shared" si="41"/>
        <v> K</v>
      </c>
      <c r="V36" s="132" t="e">
        <f t="shared" si="56"/>
        <v>#VALUE!</v>
      </c>
      <c r="W36" s="133"/>
      <c r="X36" s="132" t="e">
        <f t="shared" si="42"/>
        <v>#VALUE!</v>
      </c>
      <c r="Y36" s="132" t="e">
        <f t="shared" si="43"/>
        <v>#VALUE!</v>
      </c>
      <c r="Z36" s="132" t="e">
        <f t="shared" si="44"/>
        <v>#VALUE!</v>
      </c>
      <c r="AA36" s="133"/>
      <c r="AB36" s="132" t="e">
        <f t="shared" si="45"/>
        <v>#VALUE!</v>
      </c>
      <c r="AC36" s="132" t="e">
        <f t="shared" si="46"/>
        <v>#VALUE!</v>
      </c>
      <c r="AD36" s="132" t="e">
        <f t="shared" si="47"/>
        <v>#VALUE!</v>
      </c>
      <c r="AF36" s="132" t="e">
        <f t="shared" si="48"/>
        <v>#VALUE!</v>
      </c>
      <c r="AG36" s="132" t="e">
        <f t="shared" si="49"/>
        <v>#VALUE!</v>
      </c>
      <c r="AH36" s="132" t="e">
        <f t="shared" si="50"/>
        <v>#VALUE!</v>
      </c>
      <c r="AJ36" s="132">
        <f t="shared" si="51"/>
      </c>
      <c r="AK36" s="132">
        <f t="shared" si="52"/>
      </c>
      <c r="AL36" s="132">
        <f t="shared" si="53"/>
      </c>
      <c r="AN36" s="132" t="e">
        <f t="shared" si="54"/>
        <v>#VALUE!</v>
      </c>
      <c r="AP36" s="133" t="e">
        <f t="shared" si="55"/>
        <v>#VALUE!</v>
      </c>
    </row>
    <row r="37" spans="1:42" ht="11.25">
      <c r="A37" s="135"/>
      <c r="B37" s="142"/>
      <c r="C37" s="142"/>
      <c r="D37" s="142"/>
      <c r="E37" s="145"/>
      <c r="F37" s="324"/>
      <c r="G37" s="324"/>
      <c r="H37" s="324"/>
      <c r="I37" s="132">
        <f t="shared" si="31"/>
        <v>0</v>
      </c>
      <c r="J37" s="132" t="e">
        <f t="shared" si="32"/>
        <v>#VALUE!</v>
      </c>
      <c r="K37" s="132" t="e">
        <f t="shared" si="33"/>
        <v>#VALUE!</v>
      </c>
      <c r="L37" s="132" t="e">
        <f t="shared" si="34"/>
        <v>#VALUE!</v>
      </c>
      <c r="M37" s="132" t="e">
        <f t="shared" si="35"/>
        <v>#VALUE!</v>
      </c>
      <c r="N37" s="132" t="e">
        <f t="shared" si="36"/>
        <v>#VALUE!</v>
      </c>
      <c r="O37" s="132" t="e">
        <f t="shared" si="37"/>
        <v>#VALUE!</v>
      </c>
      <c r="P37" s="132" t="e">
        <f t="shared" si="38"/>
        <v>#VALUE!</v>
      </c>
      <c r="Q37" s="132" t="e">
        <f t="shared" si="38"/>
        <v>#VALUE!</v>
      </c>
      <c r="R37" s="132" t="e">
        <f t="shared" si="38"/>
        <v>#VALUE!</v>
      </c>
      <c r="S37" s="132">
        <f t="shared" si="39"/>
        <v>0</v>
      </c>
      <c r="T37" s="132" t="e">
        <f t="shared" si="40"/>
        <v>#VALUE!</v>
      </c>
      <c r="U37" s="132" t="e">
        <f t="shared" si="41"/>
        <v>#VALUE!</v>
      </c>
      <c r="V37" s="132" t="e">
        <f t="shared" si="56"/>
        <v>#VALUE!</v>
      </c>
      <c r="W37" s="133"/>
      <c r="X37" s="132" t="e">
        <f t="shared" si="42"/>
        <v>#VALUE!</v>
      </c>
      <c r="Y37" s="132" t="e">
        <f t="shared" si="43"/>
        <v>#VALUE!</v>
      </c>
      <c r="Z37" s="132" t="e">
        <f t="shared" si="44"/>
        <v>#VALUE!</v>
      </c>
      <c r="AA37" s="133"/>
      <c r="AB37" s="132" t="e">
        <f t="shared" si="45"/>
        <v>#VALUE!</v>
      </c>
      <c r="AC37" s="132" t="e">
        <f t="shared" si="46"/>
        <v>#VALUE!</v>
      </c>
      <c r="AD37" s="132" t="e">
        <f t="shared" si="47"/>
        <v>#VALUE!</v>
      </c>
      <c r="AF37" s="132" t="e">
        <f t="shared" si="48"/>
        <v>#VALUE!</v>
      </c>
      <c r="AG37" s="132" t="e">
        <f t="shared" si="49"/>
        <v>#VALUE!</v>
      </c>
      <c r="AH37" s="132" t="e">
        <f t="shared" si="50"/>
        <v>#VALUE!</v>
      </c>
      <c r="AJ37" s="132">
        <f t="shared" si="51"/>
      </c>
      <c r="AK37" s="132">
        <f t="shared" si="52"/>
      </c>
      <c r="AL37" s="132">
        <f t="shared" si="53"/>
      </c>
      <c r="AN37" s="132" t="e">
        <f t="shared" si="54"/>
        <v>#VALUE!</v>
      </c>
      <c r="AP37" s="133" t="e">
        <f t="shared" si="55"/>
        <v>#VALUE!</v>
      </c>
    </row>
    <row r="45" spans="1:2" ht="9">
      <c r="A45" s="129">
        <v>1</v>
      </c>
      <c r="B45" s="129" t="str">
        <f>F19</f>
        <v> </v>
      </c>
    </row>
    <row r="46" spans="1:2" ht="9">
      <c r="A46" s="129">
        <v>2</v>
      </c>
      <c r="B46" s="129" t="str">
        <f>H19</f>
        <v> </v>
      </c>
    </row>
    <row r="47" spans="1:2" ht="9">
      <c r="A47" s="129">
        <v>3</v>
      </c>
      <c r="B47" s="129" t="str">
        <f>F20</f>
        <v> </v>
      </c>
    </row>
    <row r="48" spans="1:2" ht="9">
      <c r="A48" s="129">
        <v>4</v>
      </c>
      <c r="B48" s="129" t="str">
        <f>H20</f>
        <v> </v>
      </c>
    </row>
    <row r="49" spans="1:2" ht="9">
      <c r="A49" s="129">
        <v>5</v>
      </c>
      <c r="B49" s="129" t="str">
        <f>'DA-Res'!F23</f>
        <v> </v>
      </c>
    </row>
    <row r="50" spans="1:2" ht="9">
      <c r="A50" s="129">
        <v>6</v>
      </c>
      <c r="B50" s="129" t="str">
        <f>H23</f>
        <v> </v>
      </c>
    </row>
    <row r="51" spans="1:2" ht="9">
      <c r="A51" s="129">
        <v>7</v>
      </c>
      <c r="B51" s="129" t="str">
        <f>F24</f>
        <v> </v>
      </c>
    </row>
    <row r="52" spans="1:2" ht="9">
      <c r="A52" s="129">
        <v>8</v>
      </c>
      <c r="B52" s="129" t="str">
        <f>H24</f>
        <v> </v>
      </c>
    </row>
    <row r="53" spans="1:2" ht="9">
      <c r="A53" s="129">
        <v>9</v>
      </c>
      <c r="B53" s="129" t="str">
        <f>F31</f>
        <v> </v>
      </c>
    </row>
    <row r="54" spans="1:2" ht="9">
      <c r="A54" s="129">
        <v>10</v>
      </c>
      <c r="B54" s="129" t="str">
        <f>H31</f>
        <v> </v>
      </c>
    </row>
    <row r="55" spans="1:2" ht="9">
      <c r="A55" s="129">
        <v>11</v>
      </c>
      <c r="B55" s="129" t="str">
        <f>'DA-Res'!F32</f>
        <v> </v>
      </c>
    </row>
    <row r="56" spans="1:2" ht="9">
      <c r="A56" s="129">
        <v>12</v>
      </c>
      <c r="B56" s="129" t="str">
        <f>H32</f>
        <v> </v>
      </c>
    </row>
    <row r="57" spans="1:2" ht="9">
      <c r="A57" s="129">
        <v>13</v>
      </c>
      <c r="B57" s="129" t="str">
        <f>F35</f>
        <v> </v>
      </c>
    </row>
    <row r="58" spans="1:2" ht="9">
      <c r="A58" s="129">
        <v>14</v>
      </c>
      <c r="B58" s="129" t="str">
        <f>H35</f>
        <v> </v>
      </c>
    </row>
    <row r="59" spans="1:2" ht="9">
      <c r="A59" s="129">
        <v>15</v>
      </c>
      <c r="B59" s="129" t="str">
        <f>F36</f>
        <v> </v>
      </c>
    </row>
    <row r="60" spans="1:2" ht="9">
      <c r="A60" s="129">
        <v>16</v>
      </c>
      <c r="B60" s="129" t="str">
        <f>H36</f>
        <v> </v>
      </c>
    </row>
    <row r="62" spans="1:3" ht="9">
      <c r="A62" s="129">
        <f>REPT(E55,1)</f>
      </c>
      <c r="B62" s="129" t="s">
        <v>35</v>
      </c>
      <c r="C62" s="129">
        <f>REPT(E56,1)</f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43"/>
  <sheetViews>
    <sheetView showGridLines="0" zoomScale="70" zoomScaleNormal="70" workbookViewId="0" topLeftCell="A1">
      <selection activeCell="B1" sqref="B1"/>
    </sheetView>
  </sheetViews>
  <sheetFormatPr defaultColWidth="8.88671875" defaultRowHeight="15"/>
  <cols>
    <col min="1" max="1" width="0.78125" style="0" customWidth="1"/>
    <col min="2" max="2" width="2.5546875" style="0" customWidth="1"/>
    <col min="3" max="3" width="6.5546875" style="0" customWidth="1"/>
    <col min="4" max="4" width="19.6640625" style="0" customWidth="1"/>
    <col min="5" max="55" width="2.10546875" style="0" customWidth="1"/>
    <col min="56" max="56" width="1.99609375" style="0" customWidth="1"/>
    <col min="57" max="57" width="4.5546875" style="0" customWidth="1"/>
    <col min="58" max="58" width="4.21484375" style="0" customWidth="1"/>
    <col min="59" max="59" width="9.21484375" style="0" customWidth="1"/>
    <col min="60" max="60" width="7.6640625" style="0" customWidth="1"/>
    <col min="61" max="61" width="7.4453125" style="0" customWidth="1"/>
    <col min="62" max="62" width="5.6640625" style="0" customWidth="1"/>
    <col min="63" max="63" width="5.21484375" style="0" customWidth="1"/>
    <col min="64" max="64" width="9.4453125" style="0" customWidth="1"/>
  </cols>
  <sheetData>
    <row r="1" spans="2:67" ht="48.75" customHeight="1">
      <c r="B1" s="333" t="str">
        <f>Parametre!B1</f>
        <v>Forza Challenger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8"/>
      <c r="BE1" s="17"/>
      <c r="BF1" s="19"/>
      <c r="BG1" s="14"/>
      <c r="BH1" s="76" t="str">
        <f>BJ1&amp;BK1</f>
        <v>HE-04</v>
      </c>
      <c r="BI1" s="76"/>
      <c r="BJ1" s="94" t="s">
        <v>368</v>
      </c>
      <c r="BK1" s="93" t="s">
        <v>369</v>
      </c>
      <c r="BL1" s="311"/>
      <c r="BM1" s="14"/>
      <c r="BN1" s="14"/>
      <c r="BO1" s="14"/>
    </row>
    <row r="2" spans="2:67" ht="30" customHeight="1">
      <c r="B2" s="21"/>
      <c r="C2" s="275" t="str">
        <f>REPT(BH2,1)</f>
        <v>HD-33</v>
      </c>
      <c r="E2" s="287" t="str">
        <f>Parametre!B2</f>
        <v>Aalborg Squash Klub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3"/>
      <c r="AS2" s="24"/>
      <c r="AT2" s="24" t="str">
        <f>REPT($BH$6,1)</f>
        <v>0</v>
      </c>
      <c r="AU2" s="6"/>
      <c r="AV2" s="6"/>
      <c r="AW2" s="6"/>
      <c r="AX2" s="6"/>
      <c r="AY2" s="6"/>
      <c r="AZ2" s="6"/>
      <c r="BA2" s="6"/>
      <c r="BB2" s="6"/>
      <c r="BC2" s="6"/>
      <c r="BD2" s="20"/>
      <c r="BE2" s="20"/>
      <c r="BF2" s="25"/>
      <c r="BG2" s="20"/>
      <c r="BH2" s="37" t="str">
        <f>VLOOKUP($BH$1,[0]!OMRÅDE,1)</f>
        <v>HD-33</v>
      </c>
      <c r="BI2" s="20"/>
      <c r="BJ2" s="20"/>
      <c r="BK2" s="20"/>
      <c r="BL2" s="20"/>
      <c r="BM2" s="20"/>
      <c r="BN2" s="20"/>
      <c r="BO2" s="20"/>
    </row>
    <row r="3" spans="2:67" ht="18">
      <c r="B3" s="21"/>
      <c r="C3" s="26"/>
      <c r="E3" s="27"/>
      <c r="AL3" s="28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0"/>
      <c r="BE3" s="20"/>
      <c r="BF3" s="25"/>
      <c r="BG3" s="20"/>
      <c r="BH3" s="92">
        <f>VLOOKUP($BH$1,[0]!OMRÅDE,2)</f>
        <v>0</v>
      </c>
      <c r="BI3" s="20"/>
      <c r="BJ3" s="20"/>
      <c r="BK3" s="20"/>
      <c r="BL3" s="20"/>
      <c r="BM3" s="20"/>
      <c r="BN3" s="20"/>
      <c r="BO3" s="20"/>
    </row>
    <row r="4" spans="2:67" ht="20.25">
      <c r="B4" s="21"/>
      <c r="C4" s="26"/>
      <c r="D4" s="29" t="s">
        <v>370</v>
      </c>
      <c r="F4" s="30" t="str">
        <f>BH8</f>
        <v>0       mod       0</v>
      </c>
      <c r="G4" s="28"/>
      <c r="H4" s="28"/>
      <c r="I4" s="28"/>
      <c r="J4" s="28"/>
      <c r="K4" s="28"/>
      <c r="L4" s="31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AH4" s="30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13"/>
      <c r="AU4" s="13"/>
      <c r="AV4" s="13"/>
      <c r="AW4" s="13"/>
      <c r="AX4" s="13"/>
      <c r="AY4" s="13"/>
      <c r="AZ4" s="6"/>
      <c r="BA4" s="6"/>
      <c r="BB4" s="6"/>
      <c r="BC4" s="6"/>
      <c r="BD4" s="20"/>
      <c r="BE4" s="20"/>
      <c r="BF4" s="25"/>
      <c r="BG4" s="20"/>
      <c r="BH4" s="92">
        <f>VLOOKUP($BH$1,[0]!OMRÅDE,4)</f>
        <v>0</v>
      </c>
      <c r="BI4" s="20"/>
      <c r="BJ4" s="20"/>
      <c r="BK4" s="20"/>
      <c r="BL4" s="20"/>
      <c r="BM4" s="20"/>
      <c r="BN4" s="20"/>
      <c r="BO4" s="20"/>
    </row>
    <row r="5" spans="2:67" ht="15">
      <c r="B5" s="21"/>
      <c r="C5" s="26"/>
      <c r="D5" s="32"/>
      <c r="AL5" s="28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20"/>
      <c r="BE5" s="20"/>
      <c r="BF5" s="25"/>
      <c r="BG5" s="20"/>
      <c r="BH5" s="20"/>
      <c r="BI5" s="20"/>
      <c r="BJ5" s="20"/>
      <c r="BK5" s="20"/>
      <c r="BL5" s="20"/>
      <c r="BM5" s="20"/>
      <c r="BN5" s="20"/>
      <c r="BO5" s="20"/>
    </row>
    <row r="6" spans="2:67" ht="18">
      <c r="B6" s="21"/>
      <c r="C6" s="26"/>
      <c r="D6" s="32"/>
      <c r="F6" s="20" t="s">
        <v>371</v>
      </c>
      <c r="G6" s="20"/>
      <c r="H6" s="20"/>
      <c r="I6" s="20"/>
      <c r="J6" s="20" t="s">
        <v>372</v>
      </c>
      <c r="K6" s="20"/>
      <c r="L6" s="20"/>
      <c r="M6" s="20"/>
      <c r="N6" s="20" t="s">
        <v>373</v>
      </c>
      <c r="O6" s="20"/>
      <c r="P6" s="20"/>
      <c r="Q6" s="20"/>
      <c r="R6" s="20" t="s">
        <v>374</v>
      </c>
      <c r="S6" s="20"/>
      <c r="T6" s="20"/>
      <c r="U6" s="20"/>
      <c r="V6" s="20" t="s">
        <v>375</v>
      </c>
      <c r="W6" s="20"/>
      <c r="X6" s="20"/>
      <c r="AL6" s="28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20"/>
      <c r="BE6" s="20"/>
      <c r="BF6" s="25"/>
      <c r="BG6" s="20"/>
      <c r="BH6" s="92">
        <f>VLOOKUP($BH$1,[0]!OMRÅDE,5)</f>
        <v>0</v>
      </c>
      <c r="BI6" s="20"/>
      <c r="BJ6" s="20"/>
      <c r="BK6" s="20"/>
      <c r="BL6" s="20"/>
      <c r="BM6" s="20"/>
      <c r="BN6" s="20"/>
      <c r="BO6" s="20"/>
    </row>
    <row r="7" spans="2:67" ht="20.25">
      <c r="B7" s="21"/>
      <c r="C7" s="26"/>
      <c r="D7" s="33" t="s">
        <v>376</v>
      </c>
      <c r="F7" s="34"/>
      <c r="G7" s="35"/>
      <c r="H7" s="36"/>
      <c r="J7" s="34"/>
      <c r="K7" s="35"/>
      <c r="L7" s="36"/>
      <c r="N7" s="34"/>
      <c r="O7" s="35"/>
      <c r="P7" s="36"/>
      <c r="R7" s="34"/>
      <c r="S7" s="35"/>
      <c r="T7" s="36"/>
      <c r="V7" s="34"/>
      <c r="W7" s="35"/>
      <c r="X7" s="36"/>
      <c r="AC7" s="37" t="s">
        <v>377</v>
      </c>
      <c r="AK7" s="38"/>
      <c r="AL7" s="38"/>
      <c r="AM7" s="38"/>
      <c r="AN7" s="38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20"/>
      <c r="BE7" s="20"/>
      <c r="BF7" s="25"/>
      <c r="BG7" s="20"/>
      <c r="BH7" s="20"/>
      <c r="BI7" s="20"/>
      <c r="BJ7" s="20"/>
      <c r="BK7" s="20"/>
      <c r="BL7" s="20"/>
      <c r="BM7" s="20"/>
      <c r="BN7" s="20"/>
      <c r="BO7" s="20"/>
    </row>
    <row r="8" spans="2:67" ht="15">
      <c r="B8" s="21"/>
      <c r="C8" s="26"/>
      <c r="D8" s="32"/>
      <c r="AL8" s="28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20"/>
      <c r="BE8" s="20"/>
      <c r="BF8" s="25"/>
      <c r="BG8" s="20"/>
      <c r="BH8" s="20" t="str">
        <f>BH3&amp;"       mod       "&amp;BH4</f>
        <v>0       mod       0</v>
      </c>
      <c r="BI8" s="20"/>
      <c r="BJ8" s="20"/>
      <c r="BK8" s="20"/>
      <c r="BL8" s="20"/>
      <c r="BM8" s="20"/>
      <c r="BN8" s="20"/>
      <c r="BO8" s="20"/>
    </row>
    <row r="9" spans="2:67" ht="20.25">
      <c r="B9" s="21"/>
      <c r="C9" s="26"/>
      <c r="D9" s="33" t="s">
        <v>378</v>
      </c>
      <c r="F9" s="40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41" t="s">
        <v>379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9"/>
      <c r="AQ9" s="39"/>
      <c r="AR9" s="39"/>
      <c r="AS9" s="39"/>
      <c r="AT9" s="39"/>
      <c r="AU9" s="39"/>
      <c r="AV9" s="6"/>
      <c r="AW9" s="6"/>
      <c r="AX9" s="6"/>
      <c r="AY9" s="6"/>
      <c r="AZ9" s="6"/>
      <c r="BA9" s="6"/>
      <c r="BB9" s="6"/>
      <c r="BC9" s="6"/>
      <c r="BE9" s="20"/>
      <c r="BF9" s="25"/>
      <c r="BG9" s="20"/>
      <c r="BH9" s="276"/>
      <c r="BI9" s="20"/>
      <c r="BJ9" s="20"/>
      <c r="BK9" s="20"/>
      <c r="BL9" s="20"/>
      <c r="BM9" s="20"/>
      <c r="BN9" s="20"/>
      <c r="BO9" s="20"/>
    </row>
    <row r="10" spans="2:67" ht="15.75" thickBot="1">
      <c r="B10" s="42"/>
      <c r="C10" s="26"/>
      <c r="D10" s="3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E10" s="20"/>
      <c r="BF10" s="25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2:67" ht="15">
      <c r="B11" s="21"/>
      <c r="C11" s="44"/>
      <c r="D11" s="45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9"/>
      <c r="BE11" s="306"/>
      <c r="BF11" s="25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2:67" ht="15">
      <c r="B12" s="21"/>
      <c r="C12" s="50" t="s">
        <v>380</v>
      </c>
      <c r="D12" s="289" t="str">
        <f>REPT(" "&amp;$BH$3,1)</f>
        <v> 0</v>
      </c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4"/>
      <c r="BE12" s="307"/>
      <c r="BF12" s="25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2:67" ht="15">
      <c r="B13" s="21"/>
      <c r="C13" s="55" t="s">
        <v>381</v>
      </c>
      <c r="D13" s="290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9"/>
      <c r="BE13" s="307"/>
      <c r="BF13" s="25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2:67" ht="15.75" thickBot="1">
      <c r="B14" s="21"/>
      <c r="C14" s="60"/>
      <c r="D14" s="291" t="str">
        <f>REPT(" "&amp;$BH$4,1)</f>
        <v> 0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E14" s="308"/>
      <c r="BF14" s="25"/>
      <c r="BG14" s="20"/>
      <c r="BH14" s="20"/>
      <c r="BI14" s="20"/>
      <c r="BJ14" s="20"/>
      <c r="BK14" s="20"/>
      <c r="BL14" s="20"/>
      <c r="BM14" s="20"/>
      <c r="BN14" s="20"/>
      <c r="BO14" s="20"/>
    </row>
    <row r="15" spans="2:67" ht="15.75" thickBot="1">
      <c r="B15" s="42"/>
      <c r="C15" s="26"/>
      <c r="D15" s="292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E15" s="20"/>
      <c r="BF15" s="25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2:67" ht="15">
      <c r="B16" s="42"/>
      <c r="C16" s="44"/>
      <c r="D16" s="293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9"/>
      <c r="BE16" s="306"/>
      <c r="BF16" s="25"/>
      <c r="BG16" s="20"/>
      <c r="BH16" s="20"/>
      <c r="BI16" s="20"/>
      <c r="BJ16" s="20"/>
      <c r="BK16" s="20"/>
      <c r="BL16" s="20"/>
      <c r="BM16" s="20"/>
      <c r="BN16" s="20"/>
      <c r="BO16" s="20"/>
    </row>
    <row r="17" spans="2:67" ht="15">
      <c r="B17" s="42"/>
      <c r="C17" s="50" t="s">
        <v>382</v>
      </c>
      <c r="D17" s="289" t="str">
        <f>REPT(" "&amp;$BH$3,1)</f>
        <v> 0</v>
      </c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4"/>
      <c r="BE17" s="307"/>
      <c r="BF17" s="25"/>
      <c r="BG17" s="20"/>
      <c r="BH17" s="20"/>
      <c r="BI17" s="20"/>
      <c r="BJ17" s="20"/>
      <c r="BK17" s="20"/>
      <c r="BL17" s="20"/>
      <c r="BM17" s="20"/>
      <c r="BN17" s="20"/>
      <c r="BO17" s="20"/>
    </row>
    <row r="18" spans="2:67" ht="15">
      <c r="B18" s="42"/>
      <c r="C18" s="55" t="s">
        <v>381</v>
      </c>
      <c r="D18" s="290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9"/>
      <c r="BE18" s="307"/>
      <c r="BF18" s="25"/>
      <c r="BG18" s="20"/>
      <c r="BH18" s="20"/>
      <c r="BI18" s="20"/>
      <c r="BJ18" s="20"/>
      <c r="BK18" s="20"/>
      <c r="BL18" s="20"/>
      <c r="BM18" s="20"/>
      <c r="BN18" s="20"/>
      <c r="BO18" s="20"/>
    </row>
    <row r="19" spans="2:67" ht="15.75" thickBot="1">
      <c r="B19" s="42"/>
      <c r="C19" s="60"/>
      <c r="D19" s="291" t="str">
        <f>REPT(" "&amp;$BH$4,1)</f>
        <v> 0</v>
      </c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E19" s="308"/>
      <c r="BF19" s="25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2:67" ht="15.75" thickBot="1">
      <c r="B20" s="42"/>
      <c r="C20" s="26"/>
      <c r="D20" s="29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E20" s="20"/>
      <c r="BF20" s="25"/>
      <c r="BG20" s="20"/>
      <c r="BH20" s="20"/>
      <c r="BI20" s="20"/>
      <c r="BJ20" s="20"/>
      <c r="BK20" s="20"/>
      <c r="BL20" s="20"/>
      <c r="BM20" s="20"/>
      <c r="BN20" s="20"/>
      <c r="BO20" s="20"/>
    </row>
    <row r="21" spans="2:67" ht="15">
      <c r="B21" s="21"/>
      <c r="C21" s="44"/>
      <c r="D21" s="293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9"/>
      <c r="BE21" s="306"/>
      <c r="BF21" s="25"/>
      <c r="BG21" s="20"/>
      <c r="BH21" s="20"/>
      <c r="BI21" s="20"/>
      <c r="BJ21" s="20"/>
      <c r="BK21" s="20"/>
      <c r="BL21" s="20"/>
      <c r="BM21" s="20"/>
      <c r="BN21" s="20"/>
      <c r="BO21" s="20"/>
    </row>
    <row r="22" spans="2:67" ht="15">
      <c r="B22" s="21"/>
      <c r="C22" s="50" t="s">
        <v>383</v>
      </c>
      <c r="D22" s="289" t="str">
        <f>REPT(" "&amp;$BH$3,1)</f>
        <v> 0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4"/>
      <c r="BE22" s="307"/>
      <c r="BF22" s="25"/>
      <c r="BG22" s="20"/>
      <c r="BH22" s="20"/>
      <c r="BI22" s="20"/>
      <c r="BJ22" s="20"/>
      <c r="BK22" s="20"/>
      <c r="BL22" s="20"/>
      <c r="BM22" s="20"/>
      <c r="BN22" s="20"/>
      <c r="BO22" s="20"/>
    </row>
    <row r="23" spans="2:67" ht="15">
      <c r="B23" s="21"/>
      <c r="C23" s="55" t="s">
        <v>381</v>
      </c>
      <c r="D23" s="290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9"/>
      <c r="BE23" s="307"/>
      <c r="BF23" s="25"/>
      <c r="BG23" s="20"/>
      <c r="BH23" s="20"/>
      <c r="BI23" s="20"/>
      <c r="BJ23" s="20"/>
      <c r="BK23" s="20"/>
      <c r="BL23" s="20"/>
      <c r="BM23" s="20"/>
      <c r="BN23" s="20"/>
      <c r="BO23" s="20"/>
    </row>
    <row r="24" spans="2:67" ht="15.75" thickBot="1">
      <c r="B24" s="21"/>
      <c r="C24" s="60"/>
      <c r="D24" s="291" t="str">
        <f>REPT(" "&amp;$BH$4,1)</f>
        <v> 0</v>
      </c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4"/>
      <c r="BE24" s="308"/>
      <c r="BF24" s="25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2:67" ht="15.75" thickBot="1">
      <c r="B25" s="42"/>
      <c r="C25" s="26"/>
      <c r="D25" s="29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E25" s="20"/>
      <c r="BF25" s="25"/>
      <c r="BG25" s="20"/>
      <c r="BH25" s="20"/>
      <c r="BI25" s="20"/>
      <c r="BJ25" s="20"/>
      <c r="BK25" s="20"/>
      <c r="BL25" s="20"/>
      <c r="BM25" s="20"/>
      <c r="BN25" s="20"/>
      <c r="BO25" s="20"/>
    </row>
    <row r="26" spans="2:67" ht="15">
      <c r="B26" s="42"/>
      <c r="C26" s="44"/>
      <c r="D26" s="293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9"/>
      <c r="BE26" s="306"/>
      <c r="BF26" s="25"/>
      <c r="BG26" s="20"/>
      <c r="BH26" s="20"/>
      <c r="BI26" s="20"/>
      <c r="BJ26" s="20"/>
      <c r="BK26" s="20"/>
      <c r="BL26" s="20"/>
      <c r="BM26" s="20"/>
      <c r="BN26" s="20"/>
      <c r="BO26" s="20"/>
    </row>
    <row r="27" spans="2:67" ht="15">
      <c r="B27" s="42"/>
      <c r="C27" s="50" t="s">
        <v>384</v>
      </c>
      <c r="D27" s="289" t="str">
        <f>REPT(" "&amp;$BH$3,1)</f>
        <v> 0</v>
      </c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4"/>
      <c r="BE27" s="307"/>
      <c r="BF27" s="25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2:67" ht="15">
      <c r="B28" s="42"/>
      <c r="C28" s="55" t="s">
        <v>381</v>
      </c>
      <c r="D28" s="290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9"/>
      <c r="BE28" s="307"/>
      <c r="BF28" s="25"/>
      <c r="BG28" s="20"/>
      <c r="BH28" s="20"/>
      <c r="BI28" s="20"/>
      <c r="BJ28" s="20"/>
      <c r="BK28" s="20"/>
      <c r="BL28" s="20"/>
      <c r="BM28" s="20"/>
      <c r="BN28" s="20"/>
      <c r="BO28" s="20"/>
    </row>
    <row r="29" spans="2:67" ht="15.75" thickBot="1">
      <c r="B29" s="42"/>
      <c r="C29" s="60"/>
      <c r="D29" s="291" t="str">
        <f>REPT(" "&amp;$BH$4,1)</f>
        <v> 0</v>
      </c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E29" s="308"/>
      <c r="BF29" s="25"/>
      <c r="BG29" s="20"/>
      <c r="BH29" s="20"/>
      <c r="BI29" s="20"/>
      <c r="BJ29" s="20"/>
      <c r="BK29" s="20"/>
      <c r="BL29" s="20"/>
      <c r="BM29" s="20"/>
      <c r="BN29" s="20"/>
      <c r="BO29" s="20"/>
    </row>
    <row r="30" spans="2:67" ht="15.75" thickBot="1">
      <c r="B30" s="42"/>
      <c r="C30" s="26"/>
      <c r="D30" s="29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E30" s="20"/>
      <c r="BF30" s="25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2:67" ht="15">
      <c r="B31" s="42"/>
      <c r="C31" s="44"/>
      <c r="D31" s="293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E31" s="306"/>
      <c r="BF31" s="25"/>
      <c r="BG31" s="20"/>
      <c r="BH31" s="20"/>
      <c r="BI31" s="20"/>
      <c r="BJ31" s="20"/>
      <c r="BK31" s="20"/>
      <c r="BL31" s="20"/>
      <c r="BM31" s="20"/>
      <c r="BN31" s="20"/>
      <c r="BO31" s="20"/>
    </row>
    <row r="32" spans="2:67" ht="15">
      <c r="B32" s="42"/>
      <c r="C32" s="50" t="s">
        <v>385</v>
      </c>
      <c r="D32" s="289" t="str">
        <f>REPT(" "&amp;$BH$3,1)</f>
        <v> 0</v>
      </c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4"/>
      <c r="BE32" s="307"/>
      <c r="BF32" s="25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2:67" ht="15">
      <c r="B33" s="42"/>
      <c r="C33" s="55" t="s">
        <v>381</v>
      </c>
      <c r="D33" s="290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9"/>
      <c r="BE33" s="307"/>
      <c r="BF33" s="25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2:67" ht="15.75" thickBot="1">
      <c r="B34" s="42"/>
      <c r="C34" s="60"/>
      <c r="D34" s="291" t="str">
        <f>REPT(" "&amp;$BH$4,1)</f>
        <v> 0</v>
      </c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E34" s="308"/>
      <c r="BF34" s="25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2:67" ht="15.75" thickBot="1">
      <c r="B35" s="42"/>
      <c r="C35" s="26"/>
      <c r="D35" s="3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E35" s="20"/>
      <c r="BF35" s="25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2:67" ht="15.75" customHeight="1">
      <c r="B36" s="42"/>
      <c r="C36" s="26"/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01"/>
      <c r="AB36" s="302"/>
      <c r="AC36" s="302"/>
      <c r="AD36" s="303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48" t="s">
        <v>386</v>
      </c>
      <c r="AP36" s="48" t="s">
        <v>387</v>
      </c>
      <c r="AQ36" s="48" t="s">
        <v>386</v>
      </c>
      <c r="AR36" s="48"/>
      <c r="AS36" s="48"/>
      <c r="AT36" s="48" t="s">
        <v>387</v>
      </c>
      <c r="AU36" s="48" t="s">
        <v>386</v>
      </c>
      <c r="AV36" s="48" t="s">
        <v>387</v>
      </c>
      <c r="AW36" s="48" t="s">
        <v>386</v>
      </c>
      <c r="AX36" s="48"/>
      <c r="AY36" s="48" t="s">
        <v>387</v>
      </c>
      <c r="AZ36" s="48" t="s">
        <v>386</v>
      </c>
      <c r="BA36" s="48" t="s">
        <v>387</v>
      </c>
      <c r="BB36" s="48" t="s">
        <v>386</v>
      </c>
      <c r="BC36" s="49"/>
      <c r="BE36" s="306"/>
      <c r="BF36" s="25"/>
      <c r="BG36" s="20"/>
      <c r="BH36" s="20"/>
      <c r="BI36" s="20"/>
      <c r="BJ36" s="20"/>
      <c r="BK36" s="20"/>
      <c r="BL36" s="20"/>
      <c r="BM36" s="20"/>
      <c r="BN36" s="20"/>
      <c r="BO36" s="20"/>
    </row>
    <row r="37" spans="2:67" ht="15">
      <c r="B37" s="42"/>
      <c r="C37" s="26"/>
      <c r="D37" s="65" t="s">
        <v>388</v>
      </c>
      <c r="E37" s="26" t="s">
        <v>389</v>
      </c>
      <c r="F37" s="26"/>
      <c r="G37" s="26"/>
      <c r="H37" s="26"/>
      <c r="S37" s="26"/>
      <c r="T37" s="26"/>
      <c r="U37" s="26"/>
      <c r="V37" s="65" t="s">
        <v>390</v>
      </c>
      <c r="W37" s="26"/>
      <c r="X37" s="26"/>
      <c r="Y37" s="26"/>
      <c r="Z37" s="26"/>
      <c r="AA37" s="304"/>
      <c r="AB37" s="66"/>
      <c r="AC37" s="67"/>
      <c r="AD37" s="300"/>
      <c r="AE37" s="288" t="s">
        <v>391</v>
      </c>
      <c r="AF37" s="68"/>
      <c r="AG37" s="38"/>
      <c r="AH37" s="38"/>
      <c r="AI37" s="38"/>
      <c r="AJ37" s="38"/>
      <c r="AK37" s="38"/>
      <c r="AL37" s="38"/>
      <c r="AM37" s="38"/>
      <c r="AN37" s="38"/>
      <c r="AO37" s="53">
        <v>0</v>
      </c>
      <c r="AP37" s="53">
        <v>1</v>
      </c>
      <c r="AQ37" s="53">
        <v>2</v>
      </c>
      <c r="AR37" s="53"/>
      <c r="AS37" s="53"/>
      <c r="AT37" s="53">
        <v>2</v>
      </c>
      <c r="AU37" s="53">
        <v>3</v>
      </c>
      <c r="AV37" s="53">
        <v>4</v>
      </c>
      <c r="AW37" s="53">
        <v>5</v>
      </c>
      <c r="AX37" s="53"/>
      <c r="AY37" s="53">
        <v>5</v>
      </c>
      <c r="AZ37" s="53">
        <v>6</v>
      </c>
      <c r="BA37" s="53">
        <v>7</v>
      </c>
      <c r="BB37" s="53">
        <v>8</v>
      </c>
      <c r="BC37" s="54">
        <v>9</v>
      </c>
      <c r="BE37" s="309" t="s">
        <v>392</v>
      </c>
      <c r="BF37" s="25"/>
      <c r="BG37" s="20"/>
      <c r="BH37" s="20"/>
      <c r="BI37" s="20"/>
      <c r="BJ37" s="20"/>
      <c r="BK37" s="20"/>
      <c r="BL37" s="20"/>
      <c r="BM37" s="20"/>
      <c r="BN37" s="20"/>
      <c r="BO37" s="20"/>
    </row>
    <row r="38" spans="2:67" ht="15">
      <c r="B38" s="42"/>
      <c r="C38" s="26"/>
      <c r="D38" s="65"/>
      <c r="E38" s="26"/>
      <c r="F38" s="26"/>
      <c r="G38" s="26"/>
      <c r="H38" s="26"/>
      <c r="S38" s="26"/>
      <c r="T38" s="26"/>
      <c r="U38" s="26"/>
      <c r="V38" s="26"/>
      <c r="W38" s="26"/>
      <c r="X38" s="26"/>
      <c r="Y38" s="26"/>
      <c r="Z38" s="26"/>
      <c r="AA38" s="304"/>
      <c r="AB38" s="26"/>
      <c r="AC38" s="69"/>
      <c r="AD38" s="300"/>
      <c r="AE38" s="28"/>
      <c r="AF38" s="65"/>
      <c r="AG38" s="28"/>
      <c r="AH38" s="28"/>
      <c r="AI38" s="28"/>
      <c r="AJ38" s="28"/>
      <c r="AK38" s="28"/>
      <c r="AL38" s="28"/>
      <c r="AM38" s="28"/>
      <c r="AN38" s="28"/>
      <c r="AO38" s="58"/>
      <c r="AP38" s="58"/>
      <c r="AQ38" s="58"/>
      <c r="AR38" s="58" t="s">
        <v>386</v>
      </c>
      <c r="AS38" s="58" t="s">
        <v>387</v>
      </c>
      <c r="AT38" s="58"/>
      <c r="AU38" s="58"/>
      <c r="AV38" s="58"/>
      <c r="AW38" s="58"/>
      <c r="AX38" s="58" t="s">
        <v>386</v>
      </c>
      <c r="AY38" s="58"/>
      <c r="AZ38" s="58"/>
      <c r="BA38" s="58"/>
      <c r="BB38" s="58"/>
      <c r="BC38" s="59"/>
      <c r="BE38" s="310" t="s">
        <v>393</v>
      </c>
      <c r="BF38" s="25"/>
      <c r="BG38" s="20"/>
      <c r="BH38" s="20"/>
      <c r="BI38" s="20"/>
      <c r="BJ38" s="20"/>
      <c r="BK38" s="20"/>
      <c r="BL38" s="20"/>
      <c r="BM38" s="20"/>
      <c r="BN38" s="20"/>
      <c r="BO38" s="20"/>
    </row>
    <row r="39" spans="2:67" ht="15.75" thickBot="1">
      <c r="B39" s="42"/>
      <c r="C39" s="26"/>
      <c r="D39" s="65" t="s">
        <v>394</v>
      </c>
      <c r="E39" s="26" t="s">
        <v>395</v>
      </c>
      <c r="F39" s="26"/>
      <c r="G39" s="26"/>
      <c r="H39" s="26"/>
      <c r="S39" s="26"/>
      <c r="T39" s="26"/>
      <c r="U39" s="26"/>
      <c r="V39" s="26"/>
      <c r="W39" s="26"/>
      <c r="X39" s="26"/>
      <c r="Y39" s="26"/>
      <c r="Z39" s="26"/>
      <c r="AA39" s="295"/>
      <c r="AB39" s="296"/>
      <c r="AC39" s="296"/>
      <c r="AD39" s="305"/>
      <c r="AE39" s="297" t="s">
        <v>396</v>
      </c>
      <c r="AF39" s="298"/>
      <c r="AG39" s="299"/>
      <c r="AH39" s="299"/>
      <c r="AI39" s="299"/>
      <c r="AJ39" s="299"/>
      <c r="AK39" s="299"/>
      <c r="AL39" s="299"/>
      <c r="AM39" s="299"/>
      <c r="AN39" s="299"/>
      <c r="AO39" s="63"/>
      <c r="AP39" s="63"/>
      <c r="AQ39" s="63"/>
      <c r="AR39" s="63">
        <v>0</v>
      </c>
      <c r="AS39" s="63">
        <v>1</v>
      </c>
      <c r="AT39" s="63"/>
      <c r="AU39" s="63"/>
      <c r="AV39" s="63"/>
      <c r="AW39" s="63"/>
      <c r="AX39" s="63">
        <v>1</v>
      </c>
      <c r="AY39" s="63"/>
      <c r="AZ39" s="63"/>
      <c r="BA39" s="63"/>
      <c r="BB39" s="63"/>
      <c r="BC39" s="64"/>
      <c r="BE39" s="308"/>
      <c r="BF39" s="25"/>
      <c r="BG39" s="20"/>
      <c r="BH39" s="20"/>
      <c r="BI39" s="20"/>
      <c r="BJ39" s="20"/>
      <c r="BK39" s="20"/>
      <c r="BL39" s="20"/>
      <c r="BM39" s="20"/>
      <c r="BN39" s="20"/>
      <c r="BO39" s="20"/>
    </row>
    <row r="40" spans="2:67" ht="15">
      <c r="B40" s="70"/>
      <c r="C40" s="71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38"/>
      <c r="BE40" s="71"/>
      <c r="BF40" s="74"/>
      <c r="BG40" s="20"/>
      <c r="BH40" s="20"/>
      <c r="BI40" s="20"/>
      <c r="BJ40" s="20"/>
      <c r="BK40" s="20"/>
      <c r="BL40" s="20"/>
      <c r="BM40" s="20"/>
      <c r="BN40" s="20"/>
      <c r="BO40" s="20"/>
    </row>
    <row r="41" spans="3:67" ht="15">
      <c r="C41" s="20"/>
      <c r="D41" s="75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</row>
    <row r="42" spans="3:67" ht="15">
      <c r="C42" s="20"/>
      <c r="D42" s="75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</row>
    <row r="43" spans="3:67" ht="15">
      <c r="C43" s="20"/>
      <c r="D43" s="75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</row>
  </sheetData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showGridLines="0" zoomScale="50" zoomScaleNormal="50" workbookViewId="0" topLeftCell="A1">
      <selection activeCell="B4" sqref="B4"/>
    </sheetView>
  </sheetViews>
  <sheetFormatPr defaultColWidth="8.88671875" defaultRowHeight="15"/>
  <cols>
    <col min="1" max="1" width="5.77734375" style="6" customWidth="1"/>
    <col min="2" max="2" width="40.99609375" style="10" customWidth="1"/>
    <col min="3" max="3" width="4.10546875" style="0" customWidth="1"/>
    <col min="4" max="4" width="6.5546875" style="6" customWidth="1"/>
    <col min="5" max="5" width="41.6640625" style="0" customWidth="1"/>
  </cols>
  <sheetData>
    <row r="2" spans="1:5" ht="33.75">
      <c r="A2" s="312" t="s">
        <v>302</v>
      </c>
      <c r="B2" s="313"/>
      <c r="C2" s="314"/>
      <c r="D2" s="312" t="s">
        <v>20</v>
      </c>
      <c r="E2" s="315"/>
    </row>
    <row r="3" spans="1:5" ht="15.75">
      <c r="A3" s="316"/>
      <c r="B3" s="313"/>
      <c r="C3" s="314"/>
      <c r="D3" s="317"/>
      <c r="E3" s="318"/>
    </row>
    <row r="4" spans="1:5" ht="15.75">
      <c r="A4" s="317">
        <v>1</v>
      </c>
      <c r="B4" s="318" t="str">
        <f>REPT('DM-Res'!$B45,1)</f>
        <v> </v>
      </c>
      <c r="C4" s="314"/>
      <c r="D4" s="317">
        <v>1</v>
      </c>
      <c r="E4" s="318" t="str">
        <f>REPT('HM-Res'!$B62,1)</f>
        <v> </v>
      </c>
    </row>
    <row r="5" spans="1:5" ht="15.75">
      <c r="A5" s="317">
        <v>2</v>
      </c>
      <c r="B5" s="318" t="str">
        <f>REPT('DM-Res'!$B46,1)</f>
        <v> </v>
      </c>
      <c r="C5" s="314"/>
      <c r="D5" s="317">
        <v>2</v>
      </c>
      <c r="E5" s="318" t="str">
        <f>REPT('HM-Res'!$B63,1)</f>
        <v> </v>
      </c>
    </row>
    <row r="6" spans="1:5" ht="15.75">
      <c r="A6" s="317">
        <v>3</v>
      </c>
      <c r="B6" s="318" t="str">
        <f>REPT('DM-Res'!$B47,1)</f>
        <v> </v>
      </c>
      <c r="C6" s="319"/>
      <c r="D6" s="317">
        <v>3</v>
      </c>
      <c r="E6" s="318" t="str">
        <f>REPT('HM-Res'!$B64,1)</f>
        <v> </v>
      </c>
    </row>
    <row r="7" spans="1:5" ht="15.75">
      <c r="A7" s="317">
        <v>4</v>
      </c>
      <c r="B7" s="318" t="str">
        <f>REPT('DM-Res'!$B48,1)</f>
        <v> </v>
      </c>
      <c r="C7" s="314"/>
      <c r="D7" s="317">
        <v>4</v>
      </c>
      <c r="E7" s="318" t="str">
        <f>REPT('HM-Res'!$B65,1)</f>
        <v> </v>
      </c>
    </row>
    <row r="8" spans="1:5" ht="15.75">
      <c r="A8" s="317">
        <v>5</v>
      </c>
      <c r="B8" s="318" t="str">
        <f>REPT('DM-Res'!$B49,1)</f>
        <v> </v>
      </c>
      <c r="C8" s="314"/>
      <c r="D8" s="317">
        <v>5</v>
      </c>
      <c r="E8" s="318" t="str">
        <f>REPT('HM-Res'!$B66,1)</f>
        <v> </v>
      </c>
    </row>
    <row r="9" spans="1:5" ht="15.75">
      <c r="A9" s="317">
        <v>6</v>
      </c>
      <c r="B9" s="318" t="str">
        <f>REPT('DM-Res'!$B50,1)</f>
        <v> </v>
      </c>
      <c r="C9" s="314"/>
      <c r="D9" s="317">
        <v>6</v>
      </c>
      <c r="E9" s="318" t="str">
        <f>REPT('HM-Res'!$B67,1)</f>
        <v> </v>
      </c>
    </row>
    <row r="10" spans="1:5" ht="15.75">
      <c r="A10" s="317">
        <v>7</v>
      </c>
      <c r="B10" s="318" t="str">
        <f>REPT('DM-Res'!$B51,1)</f>
        <v> </v>
      </c>
      <c r="C10" s="314"/>
      <c r="D10" s="317">
        <v>7</v>
      </c>
      <c r="E10" s="318" t="str">
        <f>REPT('HM-Res'!$B68,1)</f>
        <v> </v>
      </c>
    </row>
    <row r="11" spans="1:5" ht="15.75">
      <c r="A11" s="317">
        <v>8</v>
      </c>
      <c r="B11" s="318" t="str">
        <f>REPT('DM-Res'!$B52,1)</f>
        <v> </v>
      </c>
      <c r="C11" s="314"/>
      <c r="D11" s="317">
        <v>8</v>
      </c>
      <c r="E11" s="318" t="str">
        <f>REPT('HM-Res'!$B69,1)</f>
        <v> </v>
      </c>
    </row>
    <row r="12" spans="1:5" ht="15.75">
      <c r="A12" s="317">
        <v>9</v>
      </c>
      <c r="B12" s="318" t="str">
        <f>REPT('DM-Res'!$B53,1)</f>
        <v> </v>
      </c>
      <c r="C12" s="314"/>
      <c r="D12" s="317">
        <v>9</v>
      </c>
      <c r="E12" s="318" t="str">
        <f>REPT('HM-Res'!$B70,1)</f>
        <v> </v>
      </c>
    </row>
    <row r="13" spans="1:5" ht="15.75">
      <c r="A13" s="317">
        <v>10</v>
      </c>
      <c r="B13" s="318" t="str">
        <f>REPT('DM-Res'!$B54,1)</f>
        <v> </v>
      </c>
      <c r="C13" s="314"/>
      <c r="D13" s="317">
        <v>10</v>
      </c>
      <c r="E13" s="318" t="str">
        <f>REPT('HM-Res'!$B71,1)</f>
        <v> </v>
      </c>
    </row>
    <row r="14" spans="1:5" ht="15.75">
      <c r="A14" s="317">
        <v>11</v>
      </c>
      <c r="B14" s="318" t="str">
        <f>REPT('DM-Res'!$B55,1)</f>
        <v> </v>
      </c>
      <c r="C14" s="314"/>
      <c r="D14" s="317">
        <v>11</v>
      </c>
      <c r="E14" s="318" t="str">
        <f>REPT('HM-Res'!$B72,1)</f>
        <v> </v>
      </c>
    </row>
    <row r="15" spans="1:5" ht="15.75">
      <c r="A15" s="317">
        <v>12</v>
      </c>
      <c r="B15" s="318" t="str">
        <f>REPT('DM-Res'!$B56,1)</f>
        <v>Bye</v>
      </c>
      <c r="C15" s="314"/>
      <c r="D15" s="317">
        <v>12</v>
      </c>
      <c r="E15" s="318" t="str">
        <f>REPT('HM-Res'!$B73,1)</f>
        <v> </v>
      </c>
    </row>
    <row r="16" spans="1:5" ht="15.75">
      <c r="A16" s="317">
        <v>13</v>
      </c>
      <c r="B16" s="318" t="str">
        <f>REPT('DM-Res'!$B57,1)</f>
        <v>Bye</v>
      </c>
      <c r="C16" s="314"/>
      <c r="D16" s="317">
        <v>13</v>
      </c>
      <c r="E16" s="318" t="str">
        <f>REPT('HM-Res'!$B74,1)</f>
        <v> </v>
      </c>
    </row>
    <row r="17" spans="1:5" ht="15.75">
      <c r="A17" s="317">
        <v>14</v>
      </c>
      <c r="B17" s="318" t="str">
        <f>REPT('DM-Res'!$B58,1)</f>
        <v>Bye</v>
      </c>
      <c r="C17" s="314"/>
      <c r="D17" s="317">
        <v>14</v>
      </c>
      <c r="E17" s="318" t="str">
        <f>REPT('HM-Res'!$B75,1)</f>
        <v> </v>
      </c>
    </row>
    <row r="18" spans="1:5" ht="15.75">
      <c r="A18" s="317">
        <v>15</v>
      </c>
      <c r="B18" s="318" t="str">
        <f>REPT('DM-Res'!$B59,1)</f>
        <v>Bye</v>
      </c>
      <c r="C18" s="314"/>
      <c r="D18" s="317">
        <v>15</v>
      </c>
      <c r="E18" s="318" t="str">
        <f>REPT('HM-Res'!$B76,1)</f>
        <v> </v>
      </c>
    </row>
    <row r="19" spans="1:5" ht="15.75">
      <c r="A19" s="317">
        <v>16</v>
      </c>
      <c r="B19" s="318" t="str">
        <f>REPT('DM-Res'!$B60,1)</f>
        <v>Bye</v>
      </c>
      <c r="C19" s="314"/>
      <c r="D19" s="317">
        <v>16</v>
      </c>
      <c r="E19" s="318" t="str">
        <f>REPT('HM-Res'!$B77,1)</f>
        <v> </v>
      </c>
    </row>
    <row r="20" spans="1:5" ht="15.75">
      <c r="A20" s="317"/>
      <c r="B20" s="318"/>
      <c r="C20" s="314"/>
      <c r="D20" s="317"/>
      <c r="E20" s="314"/>
    </row>
    <row r="21" spans="1:5" ht="15.75">
      <c r="A21" s="317"/>
      <c r="B21" s="318"/>
      <c r="C21" s="314"/>
      <c r="D21" s="317"/>
      <c r="E21" s="314"/>
    </row>
    <row r="22" spans="1:5" ht="33.75">
      <c r="A22" s="312" t="s">
        <v>105</v>
      </c>
      <c r="B22" s="315"/>
      <c r="C22" s="314"/>
      <c r="D22" s="312" t="s">
        <v>138</v>
      </c>
      <c r="E22" s="315"/>
    </row>
    <row r="23" spans="1:5" ht="15.75">
      <c r="A23" s="317"/>
      <c r="B23" s="314"/>
      <c r="C23" s="314"/>
      <c r="D23" s="317"/>
      <c r="E23" s="318"/>
    </row>
    <row r="24" spans="1:5" ht="15.75">
      <c r="A24" s="317">
        <v>1</v>
      </c>
      <c r="B24" s="318" t="str">
        <f>REPT('HA-Res'!$B45,1)</f>
        <v> </v>
      </c>
      <c r="C24" s="314"/>
      <c r="D24" s="317">
        <v>1</v>
      </c>
      <c r="E24" s="318" t="str">
        <f>REPT('HB-Res'!$B45,1)</f>
        <v> </v>
      </c>
    </row>
    <row r="25" spans="1:5" ht="15.75">
      <c r="A25" s="317">
        <v>2</v>
      </c>
      <c r="B25" s="318" t="str">
        <f>REPT('HA-Res'!$B46,1)</f>
        <v> </v>
      </c>
      <c r="C25" s="314"/>
      <c r="D25" s="317">
        <v>2</v>
      </c>
      <c r="E25" s="318" t="str">
        <f>REPT('HB-Res'!$B46,1)</f>
        <v> </v>
      </c>
    </row>
    <row r="26" spans="1:5" ht="15.75">
      <c r="A26" s="317">
        <v>3</v>
      </c>
      <c r="B26" s="318" t="str">
        <f>REPT('HA-Res'!$B47,1)</f>
        <v> </v>
      </c>
      <c r="C26" s="314"/>
      <c r="D26" s="317">
        <v>3</v>
      </c>
      <c r="E26" s="318" t="str">
        <f>REPT('HB-Res'!$B47,1)</f>
        <v> </v>
      </c>
    </row>
    <row r="27" spans="1:5" ht="15.75">
      <c r="A27" s="317">
        <v>4</v>
      </c>
      <c r="B27" s="318" t="str">
        <f>REPT('HA-Res'!$B48,1)</f>
        <v> </v>
      </c>
      <c r="C27" s="314"/>
      <c r="D27" s="317">
        <v>4</v>
      </c>
      <c r="E27" s="318" t="str">
        <f>REPT('HB-Res'!$B48,1)</f>
        <v> </v>
      </c>
    </row>
    <row r="28" spans="1:5" ht="15.75">
      <c r="A28" s="317">
        <v>5</v>
      </c>
      <c r="B28" s="318" t="str">
        <f>REPT('HA-Res'!$B49,1)</f>
        <v> </v>
      </c>
      <c r="C28" s="314"/>
      <c r="D28" s="317">
        <v>5</v>
      </c>
      <c r="E28" s="318" t="str">
        <f>REPT('HB-Res'!$B49,1)</f>
        <v> </v>
      </c>
    </row>
    <row r="29" spans="1:5" ht="15.75">
      <c r="A29" s="317">
        <v>6</v>
      </c>
      <c r="B29" s="318" t="str">
        <f>REPT('HA-Res'!$B50,1)</f>
        <v> </v>
      </c>
      <c r="C29" s="314"/>
      <c r="D29" s="317">
        <v>6</v>
      </c>
      <c r="E29" s="318" t="str">
        <f>REPT('HB-Res'!$B50,1)</f>
        <v> </v>
      </c>
    </row>
    <row r="30" spans="1:5" ht="15.75">
      <c r="A30" s="317">
        <v>7</v>
      </c>
      <c r="B30" s="318" t="str">
        <f>REPT('HA-Res'!$B51,1)</f>
        <v> </v>
      </c>
      <c r="C30" s="314"/>
      <c r="D30" s="317">
        <v>7</v>
      </c>
      <c r="E30" s="318" t="str">
        <f>REPT('HB-Res'!$B51,1)</f>
        <v> </v>
      </c>
    </row>
    <row r="31" spans="1:5" ht="15.75">
      <c r="A31" s="317">
        <v>8</v>
      </c>
      <c r="B31" s="318" t="str">
        <f>REPT('HA-Res'!$B52,1)</f>
        <v> </v>
      </c>
      <c r="C31" s="314"/>
      <c r="D31" s="317">
        <v>8</v>
      </c>
      <c r="E31" s="318" t="str">
        <f>REPT('HB-Res'!$B52,1)</f>
        <v> </v>
      </c>
    </row>
    <row r="32" spans="1:5" ht="15.75">
      <c r="A32" s="317">
        <v>9</v>
      </c>
      <c r="B32" s="318" t="str">
        <f>REPT('HA-Res'!$B53,1)</f>
        <v>Bye</v>
      </c>
      <c r="C32" s="314"/>
      <c r="D32" s="317">
        <v>9</v>
      </c>
      <c r="E32" s="318" t="str">
        <f>REPT('HB-Res'!$B53,1)</f>
        <v> </v>
      </c>
    </row>
    <row r="33" spans="1:5" ht="15.75">
      <c r="A33" s="317">
        <v>10</v>
      </c>
      <c r="B33" s="318" t="str">
        <f>REPT('HA-Res'!$B54,1)</f>
        <v>Bye</v>
      </c>
      <c r="C33" s="314"/>
      <c r="D33" s="317">
        <v>10</v>
      </c>
      <c r="E33" s="318" t="str">
        <f>REPT('HB-Res'!$B54,1)</f>
        <v> </v>
      </c>
    </row>
    <row r="34" spans="1:5" ht="15.75">
      <c r="A34" s="317">
        <v>11</v>
      </c>
      <c r="B34" s="318" t="str">
        <f>REPT('HA-Res'!$B55,1)</f>
        <v>Bye</v>
      </c>
      <c r="C34" s="314"/>
      <c r="D34" s="317">
        <v>11</v>
      </c>
      <c r="E34" s="318" t="str">
        <f>REPT('HB-Res'!$B55,1)</f>
        <v> </v>
      </c>
    </row>
    <row r="35" spans="1:5" ht="15.75">
      <c r="A35" s="317">
        <v>12</v>
      </c>
      <c r="B35" s="318" t="str">
        <f>REPT('HA-Res'!$B56,1)</f>
        <v>Bye</v>
      </c>
      <c r="C35" s="314"/>
      <c r="D35" s="317">
        <v>12</v>
      </c>
      <c r="E35" s="318" t="str">
        <f>REPT('HB-Res'!$B56,1)</f>
        <v> </v>
      </c>
    </row>
    <row r="36" spans="1:5" ht="15.75">
      <c r="A36" s="317">
        <v>13</v>
      </c>
      <c r="B36" s="318" t="str">
        <f>REPT('HA-Res'!$B57,1)</f>
        <v>Bye</v>
      </c>
      <c r="C36" s="314"/>
      <c r="D36" s="317">
        <v>13</v>
      </c>
      <c r="E36" s="318" t="str">
        <f>REPT('HB-Res'!$B57,1)</f>
        <v> </v>
      </c>
    </row>
    <row r="37" spans="1:5" ht="15.75">
      <c r="A37" s="317">
        <v>14</v>
      </c>
      <c r="B37" s="318" t="str">
        <f>REPT('HA-Res'!$B58,1)</f>
        <v>Bye</v>
      </c>
      <c r="C37" s="314"/>
      <c r="D37" s="317">
        <v>14</v>
      </c>
      <c r="E37" s="318" t="str">
        <f>REPT('HB-Res'!$B58,1)</f>
        <v> </v>
      </c>
    </row>
    <row r="38" spans="1:5" ht="15.75">
      <c r="A38" s="317">
        <v>15</v>
      </c>
      <c r="B38" s="318" t="str">
        <f>REPT('HA-Res'!$B59,1)</f>
        <v>Bye</v>
      </c>
      <c r="C38" s="314"/>
      <c r="D38" s="317">
        <v>15</v>
      </c>
      <c r="E38" s="318" t="str">
        <f>REPT('HB-Res'!$B59,1)</f>
        <v> </v>
      </c>
    </row>
    <row r="39" spans="1:5" ht="15.75">
      <c r="A39" s="317">
        <v>16</v>
      </c>
      <c r="B39" s="318" t="str">
        <f>REPT('HA-Res'!$B60,1)</f>
        <v>Bye</v>
      </c>
      <c r="C39" s="314"/>
      <c r="D39" s="317">
        <v>16</v>
      </c>
      <c r="E39" s="318" t="str">
        <f>REPT('HB-Res'!$B60,1)</f>
        <v> </v>
      </c>
    </row>
    <row r="40" spans="1:5" ht="15.75">
      <c r="A40" s="317"/>
      <c r="B40" s="318"/>
      <c r="C40" s="314"/>
      <c r="D40" s="317"/>
      <c r="E40" s="314"/>
    </row>
    <row r="41" spans="1:5" ht="15.75">
      <c r="A41" s="317"/>
      <c r="B41" s="318"/>
      <c r="C41" s="314"/>
      <c r="D41" s="317"/>
      <c r="E41" s="314"/>
    </row>
    <row r="42" spans="1:5" ht="33.75">
      <c r="A42" s="312" t="s">
        <v>335</v>
      </c>
      <c r="B42" s="315"/>
      <c r="C42" s="314"/>
      <c r="D42" s="312" t="s">
        <v>203</v>
      </c>
      <c r="E42" s="315"/>
    </row>
    <row r="43" spans="1:5" ht="15.75">
      <c r="A43" s="317"/>
      <c r="B43" s="314"/>
      <c r="C43" s="314"/>
      <c r="D43" s="317"/>
      <c r="E43" s="318"/>
    </row>
    <row r="44" spans="1:5" ht="15.75">
      <c r="A44" s="317">
        <v>1</v>
      </c>
      <c r="B44" s="318" t="str">
        <f>'DA-Res'!B45</f>
        <v> </v>
      </c>
      <c r="C44" s="314"/>
      <c r="D44" s="317">
        <v>1</v>
      </c>
      <c r="E44" s="314" t="s">
        <v>397</v>
      </c>
    </row>
    <row r="45" spans="1:5" ht="15.75">
      <c r="A45" s="317">
        <v>2</v>
      </c>
      <c r="B45" s="318" t="str">
        <f>'DA-Res'!B46</f>
        <v> </v>
      </c>
      <c r="C45" s="314"/>
      <c r="D45" s="317">
        <v>2</v>
      </c>
      <c r="E45" s="314" t="s">
        <v>398</v>
      </c>
    </row>
    <row r="46" spans="1:4" ht="15.75">
      <c r="A46" s="317">
        <v>3</v>
      </c>
      <c r="B46" s="318" t="str">
        <f>'DA-Res'!B47</f>
        <v> </v>
      </c>
      <c r="C46" s="314"/>
      <c r="D46"/>
    </row>
    <row r="47" spans="1:5" ht="15.75">
      <c r="A47" s="317">
        <v>4</v>
      </c>
      <c r="B47" s="318" t="str">
        <f>'DA-Res'!B48</f>
        <v> </v>
      </c>
      <c r="C47" s="314"/>
      <c r="D47"/>
      <c r="E47" s="314" t="s">
        <v>399</v>
      </c>
    </row>
    <row r="48" spans="1:5" ht="15.75">
      <c r="A48" s="317">
        <v>5</v>
      </c>
      <c r="B48" s="318" t="str">
        <f>'DA-Res'!B49</f>
        <v> </v>
      </c>
      <c r="C48" s="314"/>
      <c r="D48"/>
      <c r="E48" s="314" t="s">
        <v>400</v>
      </c>
    </row>
    <row r="49" spans="1:5" ht="15.75">
      <c r="A49" s="317">
        <v>6</v>
      </c>
      <c r="B49" s="318" t="str">
        <f>'DA-Res'!B50</f>
        <v> </v>
      </c>
      <c r="C49" s="314"/>
      <c r="D49"/>
      <c r="E49" s="314"/>
    </row>
    <row r="50" spans="1:4" ht="15.75">
      <c r="A50" s="317">
        <v>7</v>
      </c>
      <c r="B50" s="318" t="str">
        <f>'DA-Res'!B51</f>
        <v> </v>
      </c>
      <c r="C50" s="314"/>
      <c r="D50"/>
    </row>
    <row r="51" spans="1:4" ht="15.75">
      <c r="A51" s="317">
        <v>8</v>
      </c>
      <c r="B51" s="318" t="str">
        <f>'DA-Res'!B52</f>
        <v> </v>
      </c>
      <c r="C51" s="314"/>
      <c r="D51"/>
    </row>
    <row r="52" spans="1:4" ht="15.75">
      <c r="A52" s="317"/>
      <c r="B52" s="318"/>
      <c r="C52" s="314"/>
      <c r="D52"/>
    </row>
    <row r="53" spans="1:5" ht="15.75">
      <c r="A53"/>
      <c r="B53"/>
      <c r="C53" s="314"/>
      <c r="D53" s="317"/>
      <c r="E53" s="318"/>
    </row>
    <row r="54" spans="1:5" ht="15.75">
      <c r="A54"/>
      <c r="B54"/>
      <c r="C54" s="314"/>
      <c r="D54" s="317"/>
      <c r="E54" s="318"/>
    </row>
    <row r="55" spans="1:5" ht="15.75">
      <c r="A55"/>
      <c r="B55"/>
      <c r="C55" s="314"/>
      <c r="D55" s="317"/>
      <c r="E55" s="318"/>
    </row>
    <row r="56" spans="1:5" ht="15.75">
      <c r="A56"/>
      <c r="B56"/>
      <c r="C56" s="314"/>
      <c r="D56" s="317"/>
      <c r="E56" s="318"/>
    </row>
    <row r="57" spans="1:5" ht="15.75">
      <c r="A57"/>
      <c r="B57"/>
      <c r="C57" s="314"/>
      <c r="D57" s="317"/>
      <c r="E57" s="318"/>
    </row>
    <row r="58" spans="1:5" ht="15.75">
      <c r="A58"/>
      <c r="B58"/>
      <c r="C58" s="314"/>
      <c r="D58" s="317"/>
      <c r="E58" s="318"/>
    </row>
    <row r="59" spans="1:5" ht="15.75">
      <c r="A59"/>
      <c r="B59"/>
      <c r="C59" s="314"/>
      <c r="D59" s="317"/>
      <c r="E59" s="318"/>
    </row>
  </sheetData>
  <printOptions horizontalCentered="1" verticalCentered="1"/>
  <pageMargins left="0.3937007874015748" right="0.3937007874015748" top="1.96" bottom="0.5905511811023623" header="0.5118110236220472" footer="0.5118110236220472"/>
  <pageSetup fitToHeight="1" fitToWidth="1" horizontalDpi="600" verticalDpi="600" orientation="portrait" paperSize="9" scale="74" r:id="rId1"/>
  <headerFooter alignWithMargins="0">
    <oddHeader>&amp;C&amp;"FrizQuadrata BT,Roman"&amp;48Placering for Wilson Challenger Tournament 1996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8.88671875" defaultRowHeight="15"/>
  <cols>
    <col min="1" max="1" width="19.3359375" style="0" customWidth="1"/>
    <col min="2" max="2" width="35.21484375" style="0" customWidth="1"/>
  </cols>
  <sheetData>
    <row r="1" spans="1:2" ht="15">
      <c r="A1" t="s">
        <v>401</v>
      </c>
      <c r="B1" s="27" t="s">
        <v>402</v>
      </c>
    </row>
    <row r="2" spans="1:2" ht="15">
      <c r="A2" t="s">
        <v>403</v>
      </c>
      <c r="B2" s="27" t="s">
        <v>404</v>
      </c>
    </row>
    <row r="3" spans="1:2" ht="15.75">
      <c r="A3" t="s">
        <v>445</v>
      </c>
      <c r="B3" s="78">
        <v>0.03125</v>
      </c>
    </row>
    <row r="4" spans="1:2" ht="15.75">
      <c r="A4" t="s">
        <v>446</v>
      </c>
      <c r="B4" s="78">
        <v>0.03125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zoomScale="75" zoomScaleNormal="75" workbookViewId="0" topLeftCell="A1">
      <selection activeCell="E5" sqref="E5"/>
    </sheetView>
  </sheetViews>
  <sheetFormatPr defaultColWidth="8.88671875" defaultRowHeight="15"/>
  <cols>
    <col min="1" max="1" width="13.99609375" style="91" customWidth="1"/>
    <col min="2" max="5" width="13.99609375" style="0" customWidth="1"/>
    <col min="6" max="6" width="14.10546875" style="0" customWidth="1"/>
  </cols>
  <sheetData>
    <row r="1" spans="1:5" ht="66" customHeight="1" thickBot="1">
      <c r="A1" s="79"/>
      <c r="B1" s="80">
        <v>1</v>
      </c>
      <c r="C1" s="80">
        <v>2</v>
      </c>
      <c r="D1" s="80">
        <v>3</v>
      </c>
      <c r="E1" s="80">
        <v>4</v>
      </c>
    </row>
    <row r="2" spans="1:6" ht="66" customHeight="1">
      <c r="A2" s="82">
        <v>0.7604166666666666</v>
      </c>
      <c r="B2" s="83" t="s">
        <v>34</v>
      </c>
      <c r="C2" s="83" t="s">
        <v>36</v>
      </c>
      <c r="D2" s="83" t="s">
        <v>37</v>
      </c>
      <c r="E2" s="83" t="s">
        <v>38</v>
      </c>
      <c r="F2" s="85">
        <f>Parametre!$B$3</f>
        <v>0.03125</v>
      </c>
    </row>
    <row r="3" spans="1:5" ht="66" customHeight="1">
      <c r="A3" s="88">
        <f>SUM(A2+$F$2)</f>
        <v>0.7916666666666666</v>
      </c>
      <c r="B3" s="83" t="s">
        <v>39</v>
      </c>
      <c r="C3" s="83" t="s">
        <v>40</v>
      </c>
      <c r="D3" s="83" t="s">
        <v>41</v>
      </c>
      <c r="E3" s="83" t="s">
        <v>42</v>
      </c>
    </row>
    <row r="4" spans="1:5" ht="66" customHeight="1">
      <c r="A4" s="88">
        <f>SUM(A3+$F$2)</f>
        <v>0.8229166666666666</v>
      </c>
      <c r="B4" s="83" t="s">
        <v>114</v>
      </c>
      <c r="C4" s="83" t="s">
        <v>115</v>
      </c>
      <c r="D4" s="83" t="s">
        <v>116</v>
      </c>
      <c r="E4" s="83" t="s">
        <v>117</v>
      </c>
    </row>
    <row r="5" spans="1:5" ht="66" customHeight="1">
      <c r="A5" s="88">
        <f>SUM(A4+$F$2)</f>
        <v>0.8541666666666666</v>
      </c>
      <c r="B5" s="83" t="s">
        <v>304</v>
      </c>
      <c r="C5" s="83" t="s">
        <v>308</v>
      </c>
      <c r="D5" s="83" t="s">
        <v>309</v>
      </c>
      <c r="E5" s="83"/>
    </row>
    <row r="6" spans="1:5" ht="66" customHeight="1" thickBot="1">
      <c r="A6" s="88">
        <f>SUM(A5+$F$2)</f>
        <v>0.8854166666666666</v>
      </c>
      <c r="B6" s="83"/>
      <c r="C6" s="83"/>
      <c r="D6" s="83"/>
      <c r="E6" s="83"/>
    </row>
    <row r="7" spans="1:5" ht="15">
      <c r="A7" s="89"/>
      <c r="B7" s="89"/>
      <c r="C7" s="89"/>
      <c r="D7" s="89"/>
      <c r="E7" s="89"/>
    </row>
    <row r="8" spans="1:5" ht="17.25" customHeight="1">
      <c r="A8"/>
      <c r="B8" s="90"/>
      <c r="C8" s="90"/>
      <c r="D8" s="90"/>
      <c r="E8" s="90"/>
    </row>
    <row r="9" ht="17.25" customHeight="1">
      <c r="A9"/>
    </row>
    <row r="10" ht="17.25" customHeight="1">
      <c r="A10"/>
    </row>
    <row r="11" ht="17.25" customHeight="1">
      <c r="A11"/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&amp;C&amp;A</oddHeader>
    <oddFooter>&amp;CSide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1" zoomScaleNormal="71" workbookViewId="0" topLeftCell="A1">
      <selection activeCell="E9" sqref="E9"/>
    </sheetView>
  </sheetViews>
  <sheetFormatPr defaultColWidth="8.88671875" defaultRowHeight="15"/>
  <cols>
    <col min="1" max="1" width="13.99609375" style="91" customWidth="1"/>
    <col min="2" max="5" width="13.99609375" style="0" customWidth="1"/>
    <col min="6" max="7" width="6.77734375" style="0" customWidth="1"/>
    <col min="8" max="8" width="7.5546875" style="0" customWidth="1"/>
  </cols>
  <sheetData>
    <row r="1" spans="1:6" ht="39" customHeight="1" thickBot="1">
      <c r="A1" s="79"/>
      <c r="B1" s="80">
        <v>1</v>
      </c>
      <c r="C1" s="80">
        <v>2</v>
      </c>
      <c r="D1" s="80">
        <v>3</v>
      </c>
      <c r="E1" s="80">
        <v>3</v>
      </c>
      <c r="F1" s="28"/>
    </row>
    <row r="2" spans="1:7" s="86" customFormat="1" ht="39" customHeight="1">
      <c r="A2" s="82">
        <v>0.375</v>
      </c>
      <c r="B2" s="83" t="s">
        <v>55</v>
      </c>
      <c r="C2" s="83" t="s">
        <v>56</v>
      </c>
      <c r="D2" s="83" t="s">
        <v>57</v>
      </c>
      <c r="E2" s="83" t="s">
        <v>58</v>
      </c>
      <c r="F2" s="84"/>
      <c r="G2" s="85">
        <f>Parametre!$B$4</f>
        <v>0.03125</v>
      </c>
    </row>
    <row r="3" spans="1:7" s="86" customFormat="1" ht="39" customHeight="1">
      <c r="A3" s="88">
        <f aca="true" t="shared" si="0" ref="A3:A9">SUM(A2+$G$2)</f>
        <v>0.40625</v>
      </c>
      <c r="B3" s="83" t="s">
        <v>328</v>
      </c>
      <c r="C3" s="83" t="s">
        <v>44</v>
      </c>
      <c r="D3" s="83" t="s">
        <v>45</v>
      </c>
      <c r="E3" s="83" t="s">
        <v>46</v>
      </c>
      <c r="F3" s="84"/>
      <c r="G3" s="85">
        <f>Parametre!$B$3</f>
        <v>0.03125</v>
      </c>
    </row>
    <row r="4" spans="1:8" s="86" customFormat="1" ht="39" customHeight="1">
      <c r="A4" s="88">
        <f t="shared" si="0"/>
        <v>0.4375</v>
      </c>
      <c r="B4" s="83" t="s">
        <v>43</v>
      </c>
      <c r="C4" s="83" t="s">
        <v>119</v>
      </c>
      <c r="D4" s="83" t="s">
        <v>122</v>
      </c>
      <c r="E4" s="83" t="s">
        <v>123</v>
      </c>
      <c r="F4" s="84"/>
      <c r="H4"/>
    </row>
    <row r="5" spans="1:8" s="86" customFormat="1" ht="39" customHeight="1">
      <c r="A5" s="88">
        <f t="shared" si="0"/>
        <v>0.46875</v>
      </c>
      <c r="B5" s="83" t="s">
        <v>118</v>
      </c>
      <c r="C5" s="83" t="s">
        <v>316</v>
      </c>
      <c r="D5" s="83" t="s">
        <v>319</v>
      </c>
      <c r="E5" s="83" t="s">
        <v>320</v>
      </c>
      <c r="F5" s="84"/>
      <c r="H5"/>
    </row>
    <row r="6" spans="1:8" s="86" customFormat="1" ht="39" customHeight="1">
      <c r="A6" s="88">
        <f t="shared" si="0"/>
        <v>0.5</v>
      </c>
      <c r="B6" s="83" t="s">
        <v>315</v>
      </c>
      <c r="C6" s="83" t="s">
        <v>329</v>
      </c>
      <c r="D6" s="83" t="s">
        <v>63</v>
      </c>
      <c r="E6" s="83" t="s">
        <v>64</v>
      </c>
      <c r="F6" s="84"/>
      <c r="H6"/>
    </row>
    <row r="7" spans="1:8" s="86" customFormat="1" ht="39" customHeight="1">
      <c r="A7" s="88">
        <f t="shared" si="0"/>
        <v>0.53125</v>
      </c>
      <c r="B7" s="83" t="s">
        <v>59</v>
      </c>
      <c r="C7" s="83" t="s">
        <v>60</v>
      </c>
      <c r="D7" s="83" t="s">
        <v>51</v>
      </c>
      <c r="E7" s="83" t="s">
        <v>52</v>
      </c>
      <c r="F7" s="84"/>
      <c r="H7"/>
    </row>
    <row r="8" spans="1:6" s="86" customFormat="1" ht="39" customHeight="1">
      <c r="A8" s="88">
        <f t="shared" si="0"/>
        <v>0.5625</v>
      </c>
      <c r="B8" s="83" t="s">
        <v>47</v>
      </c>
      <c r="C8" s="83" t="s">
        <v>48</v>
      </c>
      <c r="D8" s="83"/>
      <c r="E8" s="83"/>
      <c r="F8" s="84"/>
    </row>
    <row r="9" spans="1:6" s="86" customFormat="1" ht="39" customHeight="1" thickBot="1">
      <c r="A9" s="88">
        <f t="shared" si="0"/>
        <v>0.59375</v>
      </c>
      <c r="B9" s="83"/>
      <c r="C9" s="83"/>
      <c r="D9" s="83"/>
      <c r="E9" s="83"/>
      <c r="F9" s="84"/>
    </row>
    <row r="10" spans="1:5" ht="15">
      <c r="A10" s="89"/>
      <c r="B10" s="89"/>
      <c r="C10" s="89"/>
      <c r="D10" s="89"/>
      <c r="E10" s="89"/>
    </row>
    <row r="11" ht="15">
      <c r="A11"/>
    </row>
    <row r="12" spans="1:6" s="86" customFormat="1" ht="15">
      <c r="A12"/>
      <c r="B12" s="28"/>
      <c r="C12" s="28"/>
      <c r="D12" s="28"/>
      <c r="E12" s="28"/>
      <c r="F12" s="284"/>
    </row>
    <row r="13" spans="1:6" s="86" customFormat="1" ht="23.25">
      <c r="A13"/>
      <c r="B13" s="283"/>
      <c r="C13" s="283"/>
      <c r="D13" s="283"/>
      <c r="E13" s="283"/>
      <c r="F13" s="284"/>
    </row>
    <row r="14" spans="2:6" ht="23.25">
      <c r="B14" s="28"/>
      <c r="C14" s="28"/>
      <c r="D14" s="28"/>
      <c r="E14" s="28"/>
      <c r="F14" s="28"/>
    </row>
    <row r="15" spans="2:6" ht="23.25">
      <c r="B15" s="28"/>
      <c r="C15" s="28"/>
      <c r="D15" s="28"/>
      <c r="E15" s="28"/>
      <c r="F15" s="2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19"/>
  <sheetViews>
    <sheetView showGridLines="0" workbookViewId="0" topLeftCell="A1">
      <selection activeCell="E5" sqref="E5"/>
    </sheetView>
  </sheetViews>
  <sheetFormatPr defaultColWidth="8.88671875" defaultRowHeight="15"/>
  <cols>
    <col min="1" max="1" width="4.6640625" style="194" customWidth="1"/>
    <col min="2" max="2" width="20.4453125" style="194" customWidth="1"/>
    <col min="3" max="3" width="1.66796875" style="194" customWidth="1"/>
    <col min="4" max="4" width="20.77734375" style="194" customWidth="1"/>
    <col min="5" max="5" width="14.99609375" style="198" customWidth="1"/>
    <col min="6" max="6" width="20.77734375" style="194" customWidth="1"/>
    <col min="7" max="7" width="2.88671875" style="194" customWidth="1"/>
    <col min="8" max="8" width="20.4453125" style="194" customWidth="1"/>
    <col min="9" max="9" width="3.3359375" style="198" customWidth="1"/>
    <col min="10" max="10" width="2.5546875" style="198" customWidth="1"/>
    <col min="11" max="11" width="1.2265625" style="198" customWidth="1"/>
    <col min="12" max="12" width="1.5625" style="198" customWidth="1"/>
    <col min="13" max="14" width="3.99609375" style="198" customWidth="1"/>
    <col min="15" max="16" width="1.2265625" style="198" customWidth="1"/>
    <col min="17" max="18" width="3.6640625" style="198" customWidth="1"/>
    <col min="19" max="19" width="4.21484375" style="198" customWidth="1"/>
    <col min="20" max="20" width="0.88671875" style="198" customWidth="1"/>
    <col min="21" max="22" width="1.2265625" style="198" customWidth="1"/>
    <col min="23" max="23" width="8.88671875" style="198" customWidth="1"/>
    <col min="24" max="26" width="1.2265625" style="198" customWidth="1"/>
    <col min="27" max="27" width="8.88671875" style="198" customWidth="1"/>
    <col min="28" max="28" width="0.88671875" style="198" customWidth="1"/>
    <col min="29" max="30" width="1.2265625" style="198" customWidth="1"/>
    <col min="31" max="31" width="8.88671875" style="198" customWidth="1"/>
    <col min="32" max="32" width="0.88671875" style="198" customWidth="1"/>
    <col min="33" max="34" width="1.2265625" style="198" customWidth="1"/>
    <col min="35" max="35" width="8.88671875" style="198" customWidth="1"/>
    <col min="36" max="37" width="0.88671875" style="198" customWidth="1"/>
    <col min="38" max="38" width="1.2265625" style="198" customWidth="1"/>
    <col min="39" max="39" width="8.88671875" style="198" customWidth="1"/>
    <col min="40" max="40" width="2.10546875" style="198" customWidth="1"/>
    <col min="41" max="41" width="8.88671875" style="198" customWidth="1"/>
    <col min="42" max="42" width="1.2265625" style="198" customWidth="1"/>
    <col min="43" max="53" width="8.88671875" style="198" customWidth="1"/>
    <col min="54" max="54" width="3.4453125" style="271" customWidth="1"/>
    <col min="55" max="55" width="1.66796875" style="271" customWidth="1"/>
    <col min="56" max="56" width="19.99609375" style="272" customWidth="1"/>
    <col min="57" max="57" width="12.4453125" style="272" customWidth="1"/>
    <col min="58" max="58" width="18.77734375" style="198" customWidth="1"/>
    <col min="59" max="59" width="15.3359375" style="198" customWidth="1"/>
    <col min="60" max="16384" width="8.88671875" style="198" customWidth="1"/>
  </cols>
  <sheetData>
    <row r="1" spans="1:57" s="190" customFormat="1" ht="20.25">
      <c r="A1" s="279" t="s">
        <v>20</v>
      </c>
      <c r="B1" s="188"/>
      <c r="C1" s="189"/>
      <c r="D1" s="189"/>
      <c r="E1" s="189"/>
      <c r="F1" s="189"/>
      <c r="G1" s="189"/>
      <c r="H1" s="189"/>
      <c r="T1" s="191"/>
      <c r="U1" s="191"/>
      <c r="V1" s="191"/>
      <c r="X1" s="191"/>
      <c r="Y1" s="191"/>
      <c r="Z1" s="191"/>
      <c r="AB1" s="191"/>
      <c r="AC1" s="191"/>
      <c r="AD1" s="191"/>
      <c r="AN1" s="191"/>
      <c r="BB1" s="271"/>
      <c r="BC1" s="271"/>
      <c r="BD1" s="272"/>
      <c r="BE1" s="272"/>
    </row>
    <row r="2" spans="1:57" s="190" customFormat="1" ht="20.25">
      <c r="A2" s="280" t="str">
        <f>Parametre!B1</f>
        <v>Forza Challenger</v>
      </c>
      <c r="B2" s="189"/>
      <c r="C2" s="189"/>
      <c r="D2" s="189"/>
      <c r="E2" s="189"/>
      <c r="F2" s="192"/>
      <c r="G2" s="189"/>
      <c r="H2" s="189"/>
      <c r="T2" s="191"/>
      <c r="U2" s="191"/>
      <c r="V2" s="191"/>
      <c r="X2" s="191"/>
      <c r="Y2" s="191"/>
      <c r="Z2" s="191"/>
      <c r="AB2" s="191"/>
      <c r="AC2" s="191"/>
      <c r="AD2" s="191"/>
      <c r="AN2" s="191"/>
      <c r="BB2" s="271"/>
      <c r="BC2" s="271"/>
      <c r="BD2" s="272"/>
      <c r="BE2" s="272"/>
    </row>
    <row r="3" spans="1:42" ht="21" customHeight="1">
      <c r="A3" s="193"/>
      <c r="B3" s="188"/>
      <c r="E3" s="195" t="s">
        <v>21</v>
      </c>
      <c r="F3" s="196" t="s">
        <v>22</v>
      </c>
      <c r="H3" s="197" t="s">
        <v>23</v>
      </c>
      <c r="O3" s="199" t="s">
        <v>24</v>
      </c>
      <c r="P3" s="200"/>
      <c r="Q3" s="200"/>
      <c r="R3" s="200"/>
      <c r="S3" s="199" t="s">
        <v>25</v>
      </c>
      <c r="T3" s="201"/>
      <c r="U3" s="201"/>
      <c r="V3" s="201"/>
      <c r="X3" s="201"/>
      <c r="Y3" s="201"/>
      <c r="Z3" s="201"/>
      <c r="AB3" s="201"/>
      <c r="AC3" s="201"/>
      <c r="AD3" s="201"/>
      <c r="AN3" s="202"/>
      <c r="AP3" s="203"/>
    </row>
    <row r="4" spans="1:43" ht="10.5" customHeight="1">
      <c r="A4" s="193"/>
      <c r="B4" s="204"/>
      <c r="C4" s="204"/>
      <c r="D4" s="204"/>
      <c r="E4" s="145"/>
      <c r="F4" s="204"/>
      <c r="G4" s="204"/>
      <c r="H4" s="204"/>
      <c r="I4" s="203" t="s">
        <v>26</v>
      </c>
      <c r="J4" s="205" t="s">
        <v>27</v>
      </c>
      <c r="K4" s="205" t="s">
        <v>27</v>
      </c>
      <c r="L4" s="205" t="s">
        <v>27</v>
      </c>
      <c r="M4" s="205" t="s">
        <v>27</v>
      </c>
      <c r="N4" s="205" t="s">
        <v>27</v>
      </c>
      <c r="O4" s="202">
        <v>1</v>
      </c>
      <c r="P4" s="202">
        <v>2</v>
      </c>
      <c r="Q4" s="202">
        <v>3</v>
      </c>
      <c r="R4" s="202">
        <v>4</v>
      </c>
      <c r="T4" s="206" t="s">
        <v>28</v>
      </c>
      <c r="U4" s="206"/>
      <c r="V4" s="206"/>
      <c r="W4" s="203"/>
      <c r="X4" s="206" t="s">
        <v>29</v>
      </c>
      <c r="Y4" s="206"/>
      <c r="Z4" s="206"/>
      <c r="AA4" s="203"/>
      <c r="AB4" s="206" t="s">
        <v>30</v>
      </c>
      <c r="AC4" s="206"/>
      <c r="AD4" s="206"/>
      <c r="AE4" s="203"/>
      <c r="AF4" s="206" t="s">
        <v>31</v>
      </c>
      <c r="AG4" s="206"/>
      <c r="AH4" s="206"/>
      <c r="AI4" s="203"/>
      <c r="AJ4" s="206" t="s">
        <v>32</v>
      </c>
      <c r="AK4" s="206"/>
      <c r="AL4" s="206"/>
      <c r="AM4" s="203"/>
      <c r="AN4" s="202" t="s">
        <v>33</v>
      </c>
      <c r="AO4" s="203"/>
      <c r="AP4" s="203"/>
      <c r="AQ4" s="203"/>
    </row>
    <row r="5" spans="1:42" ht="10.5" customHeight="1">
      <c r="A5" s="193" t="s">
        <v>34</v>
      </c>
      <c r="B5" s="207" t="str">
        <f>REPT('HM-Ræk'!$B$8,1)</f>
        <v>1. seedet</v>
      </c>
      <c r="C5" s="207" t="s">
        <v>35</v>
      </c>
      <c r="D5" s="207" t="str">
        <f>REPT('HM-Ræk'!$B$9,1)</f>
        <v>9.-16. seedet</v>
      </c>
      <c r="E5" s="351"/>
      <c r="F5" s="207" t="str">
        <f aca="true" t="shared" si="0" ref="F5:F20">IF(S5&lt;2,TOM,IF($AP5=1,B5,D5))</f>
        <v> </v>
      </c>
      <c r="G5" s="204"/>
      <c r="H5" s="207" t="str">
        <f aca="true" t="shared" si="1" ref="H5:H20">IF(S5&lt;2,TOM,IF($AP5=1,D5,B5))</f>
        <v> </v>
      </c>
      <c r="I5" s="202">
        <f aca="true" t="shared" si="2" ref="I5:I20">LEN(E5)</f>
        <v>0</v>
      </c>
      <c r="J5" s="202" t="e">
        <f aca="true" t="shared" si="3" ref="J5:J20">FIND("/",$E5)</f>
        <v>#VALUE!</v>
      </c>
      <c r="K5" s="202" t="e">
        <f aca="true" t="shared" si="4" ref="K5:K20">FIND("/",$E5,($J5+1))</f>
        <v>#VALUE!</v>
      </c>
      <c r="L5" s="202" t="e">
        <f aca="true" t="shared" si="5" ref="L5:L20">FIND("/",$E5,($K5+1))</f>
        <v>#VALUE!</v>
      </c>
      <c r="M5" s="202" t="e">
        <f aca="true" t="shared" si="6" ref="M5:M20">FIND("/",$E5,($L5+1))</f>
        <v>#VALUE!</v>
      </c>
      <c r="N5" s="202" t="e">
        <f aca="true" t="shared" si="7" ref="N5:N20">FIND("/",$E5,($M5+1))</f>
        <v>#VALUE!</v>
      </c>
      <c r="O5" s="202" t="e">
        <f aca="true" t="shared" si="8" ref="O5:O20">FIND(" ",$E5)</f>
        <v>#VALUE!</v>
      </c>
      <c r="P5" s="202" t="e">
        <f aca="true" t="shared" si="9" ref="P5:R20">FIND(" ",$E5,O5+1)</f>
        <v>#VALUE!</v>
      </c>
      <c r="Q5" s="202" t="e">
        <f t="shared" si="9"/>
        <v>#VALUE!</v>
      </c>
      <c r="R5" s="202" t="e">
        <f t="shared" si="9"/>
        <v>#VALUE!</v>
      </c>
      <c r="S5" s="202">
        <f aca="true" t="shared" si="10" ref="S5:S20">COUNT(J5:N5)</f>
        <v>0</v>
      </c>
      <c r="T5" s="202" t="e">
        <f aca="true" t="shared" si="11" ref="T5:T20">MID($E5,1,J5-1)</f>
        <v>#VALUE!</v>
      </c>
      <c r="U5" s="202" t="e">
        <f aca="true" t="shared" si="12" ref="U5:U20">MID($E5,J5+1,2)</f>
        <v>#VALUE!</v>
      </c>
      <c r="V5" s="202" t="e">
        <f aca="true" t="shared" si="13" ref="V5:V11">IF(VALUE(T5)&gt;VALUE(U5),1,5)</f>
        <v>#VALUE!</v>
      </c>
      <c r="W5" s="203"/>
      <c r="X5" s="202" t="e">
        <f aca="true" t="shared" si="14" ref="X5:X20">MID($E5,O5+1,K5-O5-1)</f>
        <v>#VALUE!</v>
      </c>
      <c r="Y5" s="202" t="e">
        <f aca="true" t="shared" si="15" ref="Y5:Y20">MID($E5,K5+1,2)</f>
        <v>#VALUE!</v>
      </c>
      <c r="Z5" s="202" t="e">
        <f aca="true" t="shared" si="16" ref="Z5:Z20">IF(VALUE(X5)&gt;VALUE(Y5),1,5)</f>
        <v>#VALUE!</v>
      </c>
      <c r="AA5" s="203"/>
      <c r="AB5" s="202" t="e">
        <f aca="true" t="shared" si="17" ref="AB5:AB20">MID($E5,P5+1,L5-P5-1)</f>
        <v>#VALUE!</v>
      </c>
      <c r="AC5" s="202" t="e">
        <f aca="true" t="shared" si="18" ref="AC5:AC20">MID($E5,L5+1,2)</f>
        <v>#VALUE!</v>
      </c>
      <c r="AD5" s="202" t="e">
        <f aca="true" t="shared" si="19" ref="AD5:AD20">IF(VALUE(AB5)&gt;VALUE(AC5),1,5)</f>
        <v>#VALUE!</v>
      </c>
      <c r="AF5" s="202" t="e">
        <f aca="true" t="shared" si="20" ref="AF5:AF20">IF(S5=3,"",MID($E5,Q5+1,M5-Q5-1))</f>
        <v>#VALUE!</v>
      </c>
      <c r="AG5" s="202" t="e">
        <f aca="true" t="shared" si="21" ref="AG5:AG20">IF(S5=3,"",MID($E5,M5+1,2))</f>
        <v>#VALUE!</v>
      </c>
      <c r="AH5" s="202" t="e">
        <f aca="true" t="shared" si="22" ref="AH5:AH20">IF(AF5="","",IF(VALUE(AF5)&gt;VALUE(AG5),1,5))</f>
        <v>#VALUE!</v>
      </c>
      <c r="AJ5" s="202">
        <f aca="true" t="shared" si="23" ref="AJ5:AJ20">IF(S5&lt;5,"",MID($E5,R5+1,N5-R5-1))</f>
      </c>
      <c r="AK5" s="202">
        <f aca="true" t="shared" si="24" ref="AK5:AK20">IF(S5&lt;5,"",MID($E5,N5+1,2))</f>
      </c>
      <c r="AL5" s="202">
        <f aca="true" t="shared" si="25" ref="AL5:AL20">IF(AJ5="","",IF(VALUE(AJ5)&gt;VALUE(AK5),1,5))</f>
      </c>
      <c r="AN5" s="202" t="e">
        <f aca="true" t="shared" si="26" ref="AN5:AN20">SUM(V5,Z5,AD5,AH5,AL5)</f>
        <v>#VALUE!</v>
      </c>
      <c r="AP5" s="203" t="e">
        <f aca="true" t="shared" si="27" ref="AP5:AP20">IF(AN5&lt;1,0,IF(AN5&lt;14,1,2))</f>
        <v>#VALUE!</v>
      </c>
    </row>
    <row r="6" spans="1:42" ht="10.5" customHeight="1">
      <c r="A6" s="208" t="s">
        <v>36</v>
      </c>
      <c r="B6" s="207" t="str">
        <f>REPT('HM-Ræk'!$B$12,1)</f>
        <v>9.-16. seedet</v>
      </c>
      <c r="C6" s="207" t="s">
        <v>35</v>
      </c>
      <c r="D6" s="207" t="str">
        <f>REPT('HM-Ræk'!$B$13,1)</f>
        <v>5.-8. seedet</v>
      </c>
      <c r="E6" s="351"/>
      <c r="F6" s="207" t="str">
        <f t="shared" si="0"/>
        <v> </v>
      </c>
      <c r="G6" s="204"/>
      <c r="H6" s="207" t="str">
        <f t="shared" si="1"/>
        <v> </v>
      </c>
      <c r="I6" s="202">
        <f t="shared" si="2"/>
        <v>0</v>
      </c>
      <c r="J6" s="202" t="e">
        <f t="shared" si="3"/>
        <v>#VALUE!</v>
      </c>
      <c r="K6" s="202" t="e">
        <f t="shared" si="4"/>
        <v>#VALUE!</v>
      </c>
      <c r="L6" s="202" t="e">
        <f t="shared" si="5"/>
        <v>#VALUE!</v>
      </c>
      <c r="M6" s="202" t="e">
        <f t="shared" si="6"/>
        <v>#VALUE!</v>
      </c>
      <c r="N6" s="202" t="e">
        <f t="shared" si="7"/>
        <v>#VALUE!</v>
      </c>
      <c r="O6" s="202" t="e">
        <f t="shared" si="8"/>
        <v>#VALUE!</v>
      </c>
      <c r="P6" s="202" t="e">
        <f t="shared" si="9"/>
        <v>#VALUE!</v>
      </c>
      <c r="Q6" s="202" t="e">
        <f t="shared" si="9"/>
        <v>#VALUE!</v>
      </c>
      <c r="R6" s="202" t="e">
        <f t="shared" si="9"/>
        <v>#VALUE!</v>
      </c>
      <c r="S6" s="202">
        <f t="shared" si="10"/>
        <v>0</v>
      </c>
      <c r="T6" s="202" t="e">
        <f t="shared" si="11"/>
        <v>#VALUE!</v>
      </c>
      <c r="U6" s="202" t="e">
        <f t="shared" si="12"/>
        <v>#VALUE!</v>
      </c>
      <c r="V6" s="202" t="e">
        <f t="shared" si="13"/>
        <v>#VALUE!</v>
      </c>
      <c r="W6" s="203"/>
      <c r="X6" s="202" t="e">
        <f t="shared" si="14"/>
        <v>#VALUE!</v>
      </c>
      <c r="Y6" s="202" t="e">
        <f t="shared" si="15"/>
        <v>#VALUE!</v>
      </c>
      <c r="Z6" s="202" t="e">
        <f t="shared" si="16"/>
        <v>#VALUE!</v>
      </c>
      <c r="AA6" s="203"/>
      <c r="AB6" s="202" t="e">
        <f t="shared" si="17"/>
        <v>#VALUE!</v>
      </c>
      <c r="AC6" s="202" t="e">
        <f t="shared" si="18"/>
        <v>#VALUE!</v>
      </c>
      <c r="AD6" s="202" t="e">
        <f t="shared" si="19"/>
        <v>#VALUE!</v>
      </c>
      <c r="AF6" s="202" t="e">
        <f t="shared" si="20"/>
        <v>#VALUE!</v>
      </c>
      <c r="AG6" s="202" t="e">
        <f t="shared" si="21"/>
        <v>#VALUE!</v>
      </c>
      <c r="AH6" s="202" t="e">
        <f t="shared" si="22"/>
        <v>#VALUE!</v>
      </c>
      <c r="AJ6" s="202">
        <f t="shared" si="23"/>
      </c>
      <c r="AK6" s="202">
        <f t="shared" si="24"/>
      </c>
      <c r="AL6" s="202">
        <f t="shared" si="25"/>
      </c>
      <c r="AN6" s="202" t="e">
        <f t="shared" si="26"/>
        <v>#VALUE!</v>
      </c>
      <c r="AP6" s="203" t="e">
        <f t="shared" si="27"/>
        <v>#VALUE!</v>
      </c>
    </row>
    <row r="7" spans="1:42" ht="10.5" customHeight="1">
      <c r="A7" s="208" t="s">
        <v>37</v>
      </c>
      <c r="B7" s="207" t="str">
        <f>REPT('HM-Ræk'!$B$16,1)</f>
        <v>5.-8. seedet</v>
      </c>
      <c r="C7" s="207" t="s">
        <v>35</v>
      </c>
      <c r="D7" s="207" t="str">
        <f>REPT('HM-Ræk'!$B$17,1)</f>
        <v>9.-16. seedet</v>
      </c>
      <c r="E7" s="351"/>
      <c r="F7" s="207" t="str">
        <f t="shared" si="0"/>
        <v> </v>
      </c>
      <c r="G7" s="204"/>
      <c r="H7" s="207" t="str">
        <f t="shared" si="1"/>
        <v> </v>
      </c>
      <c r="I7" s="202">
        <f t="shared" si="2"/>
        <v>0</v>
      </c>
      <c r="J7" s="202" t="e">
        <f t="shared" si="3"/>
        <v>#VALUE!</v>
      </c>
      <c r="K7" s="202" t="e">
        <f t="shared" si="4"/>
        <v>#VALUE!</v>
      </c>
      <c r="L7" s="202" t="e">
        <f t="shared" si="5"/>
        <v>#VALUE!</v>
      </c>
      <c r="M7" s="202" t="e">
        <f t="shared" si="6"/>
        <v>#VALUE!</v>
      </c>
      <c r="N7" s="202" t="e">
        <f t="shared" si="7"/>
        <v>#VALUE!</v>
      </c>
      <c r="O7" s="202" t="e">
        <f t="shared" si="8"/>
        <v>#VALUE!</v>
      </c>
      <c r="P7" s="202" t="e">
        <f t="shared" si="9"/>
        <v>#VALUE!</v>
      </c>
      <c r="Q7" s="202" t="e">
        <f t="shared" si="9"/>
        <v>#VALUE!</v>
      </c>
      <c r="R7" s="202" t="e">
        <f t="shared" si="9"/>
        <v>#VALUE!</v>
      </c>
      <c r="S7" s="202">
        <f t="shared" si="10"/>
        <v>0</v>
      </c>
      <c r="T7" s="202" t="e">
        <f t="shared" si="11"/>
        <v>#VALUE!</v>
      </c>
      <c r="U7" s="202" t="e">
        <f t="shared" si="12"/>
        <v>#VALUE!</v>
      </c>
      <c r="V7" s="202" t="e">
        <f t="shared" si="13"/>
        <v>#VALUE!</v>
      </c>
      <c r="W7" s="203"/>
      <c r="X7" s="202" t="e">
        <f t="shared" si="14"/>
        <v>#VALUE!</v>
      </c>
      <c r="Y7" s="202" t="e">
        <f t="shared" si="15"/>
        <v>#VALUE!</v>
      </c>
      <c r="Z7" s="202" t="e">
        <f t="shared" si="16"/>
        <v>#VALUE!</v>
      </c>
      <c r="AA7" s="203"/>
      <c r="AB7" s="202" t="e">
        <f t="shared" si="17"/>
        <v>#VALUE!</v>
      </c>
      <c r="AC7" s="202" t="e">
        <f t="shared" si="18"/>
        <v>#VALUE!</v>
      </c>
      <c r="AD7" s="202" t="e">
        <f t="shared" si="19"/>
        <v>#VALUE!</v>
      </c>
      <c r="AF7" s="202" t="e">
        <f t="shared" si="20"/>
        <v>#VALUE!</v>
      </c>
      <c r="AG7" s="202" t="e">
        <f t="shared" si="21"/>
        <v>#VALUE!</v>
      </c>
      <c r="AH7" s="202" t="e">
        <f t="shared" si="22"/>
        <v>#VALUE!</v>
      </c>
      <c r="AJ7" s="202">
        <f t="shared" si="23"/>
      </c>
      <c r="AK7" s="202">
        <f t="shared" si="24"/>
      </c>
      <c r="AL7" s="202">
        <f t="shared" si="25"/>
      </c>
      <c r="AN7" s="202" t="e">
        <f t="shared" si="26"/>
        <v>#VALUE!</v>
      </c>
      <c r="AP7" s="203" t="e">
        <f t="shared" si="27"/>
        <v>#VALUE!</v>
      </c>
    </row>
    <row r="8" spans="1:42" ht="10.5" customHeight="1">
      <c r="A8" s="208" t="s">
        <v>38</v>
      </c>
      <c r="B8" s="207" t="str">
        <f>REPT('HM-Ræk'!$B$20,1)</f>
        <v>9.-16. seedet</v>
      </c>
      <c r="C8" s="207" t="s">
        <v>35</v>
      </c>
      <c r="D8" s="207" t="str">
        <f>REPT('HM-Ræk'!$B$21,1)</f>
        <v>3.-4. seedet</v>
      </c>
      <c r="E8" s="351"/>
      <c r="F8" s="207" t="str">
        <f t="shared" si="0"/>
        <v> </v>
      </c>
      <c r="G8" s="204"/>
      <c r="H8" s="207" t="str">
        <f t="shared" si="1"/>
        <v> </v>
      </c>
      <c r="I8" s="202">
        <f t="shared" si="2"/>
        <v>0</v>
      </c>
      <c r="J8" s="202" t="e">
        <f t="shared" si="3"/>
        <v>#VALUE!</v>
      </c>
      <c r="K8" s="202" t="e">
        <f t="shared" si="4"/>
        <v>#VALUE!</v>
      </c>
      <c r="L8" s="202" t="e">
        <f t="shared" si="5"/>
        <v>#VALUE!</v>
      </c>
      <c r="M8" s="202" t="e">
        <f t="shared" si="6"/>
        <v>#VALUE!</v>
      </c>
      <c r="N8" s="202" t="e">
        <f t="shared" si="7"/>
        <v>#VALUE!</v>
      </c>
      <c r="O8" s="202" t="e">
        <f t="shared" si="8"/>
        <v>#VALUE!</v>
      </c>
      <c r="P8" s="202" t="e">
        <f t="shared" si="9"/>
        <v>#VALUE!</v>
      </c>
      <c r="Q8" s="202" t="e">
        <f t="shared" si="9"/>
        <v>#VALUE!</v>
      </c>
      <c r="R8" s="202" t="e">
        <f t="shared" si="9"/>
        <v>#VALUE!</v>
      </c>
      <c r="S8" s="202">
        <f t="shared" si="10"/>
        <v>0</v>
      </c>
      <c r="T8" s="202" t="e">
        <f t="shared" si="11"/>
        <v>#VALUE!</v>
      </c>
      <c r="U8" s="202" t="e">
        <f t="shared" si="12"/>
        <v>#VALUE!</v>
      </c>
      <c r="V8" s="202" t="e">
        <f t="shared" si="13"/>
        <v>#VALUE!</v>
      </c>
      <c r="W8" s="203"/>
      <c r="X8" s="202" t="e">
        <f t="shared" si="14"/>
        <v>#VALUE!</v>
      </c>
      <c r="Y8" s="202" t="e">
        <f t="shared" si="15"/>
        <v>#VALUE!</v>
      </c>
      <c r="Z8" s="202" t="e">
        <f t="shared" si="16"/>
        <v>#VALUE!</v>
      </c>
      <c r="AA8" s="203"/>
      <c r="AB8" s="202" t="e">
        <f t="shared" si="17"/>
        <v>#VALUE!</v>
      </c>
      <c r="AC8" s="202" t="e">
        <f t="shared" si="18"/>
        <v>#VALUE!</v>
      </c>
      <c r="AD8" s="202" t="e">
        <f t="shared" si="19"/>
        <v>#VALUE!</v>
      </c>
      <c r="AF8" s="202" t="e">
        <f t="shared" si="20"/>
        <v>#VALUE!</v>
      </c>
      <c r="AG8" s="202" t="e">
        <f t="shared" si="21"/>
        <v>#VALUE!</v>
      </c>
      <c r="AH8" s="202" t="e">
        <f t="shared" si="22"/>
        <v>#VALUE!</v>
      </c>
      <c r="AJ8" s="202">
        <f t="shared" si="23"/>
      </c>
      <c r="AK8" s="202">
        <f t="shared" si="24"/>
      </c>
      <c r="AL8" s="202">
        <f t="shared" si="25"/>
      </c>
      <c r="AN8" s="202" t="e">
        <f t="shared" si="26"/>
        <v>#VALUE!</v>
      </c>
      <c r="AP8" s="203" t="e">
        <f t="shared" si="27"/>
        <v>#VALUE!</v>
      </c>
    </row>
    <row r="9" spans="1:42" ht="10.5" customHeight="1">
      <c r="A9" s="208" t="s">
        <v>39</v>
      </c>
      <c r="B9" s="207" t="str">
        <f>REPT('HM-Ræk'!$B$24,1)</f>
        <v>3.-4. seedet</v>
      </c>
      <c r="C9" s="207" t="s">
        <v>35</v>
      </c>
      <c r="D9" s="207" t="str">
        <f>REPT('HM-Ræk'!$B$25,1)</f>
        <v>9.-16. seedet</v>
      </c>
      <c r="E9" s="351"/>
      <c r="F9" s="207" t="str">
        <f t="shared" si="0"/>
        <v> </v>
      </c>
      <c r="G9" s="204"/>
      <c r="H9" s="207" t="str">
        <f t="shared" si="1"/>
        <v> </v>
      </c>
      <c r="I9" s="202">
        <f t="shared" si="2"/>
        <v>0</v>
      </c>
      <c r="J9" s="202" t="e">
        <f t="shared" si="3"/>
        <v>#VALUE!</v>
      </c>
      <c r="K9" s="202" t="e">
        <f t="shared" si="4"/>
        <v>#VALUE!</v>
      </c>
      <c r="L9" s="202" t="e">
        <f t="shared" si="5"/>
        <v>#VALUE!</v>
      </c>
      <c r="M9" s="202" t="e">
        <f t="shared" si="6"/>
        <v>#VALUE!</v>
      </c>
      <c r="N9" s="202" t="e">
        <f t="shared" si="7"/>
        <v>#VALUE!</v>
      </c>
      <c r="O9" s="202" t="e">
        <f t="shared" si="8"/>
        <v>#VALUE!</v>
      </c>
      <c r="P9" s="202" t="e">
        <f t="shared" si="9"/>
        <v>#VALUE!</v>
      </c>
      <c r="Q9" s="202" t="e">
        <f t="shared" si="9"/>
        <v>#VALUE!</v>
      </c>
      <c r="R9" s="202" t="e">
        <f t="shared" si="9"/>
        <v>#VALUE!</v>
      </c>
      <c r="S9" s="202">
        <f t="shared" si="10"/>
        <v>0</v>
      </c>
      <c r="T9" s="202" t="e">
        <f t="shared" si="11"/>
        <v>#VALUE!</v>
      </c>
      <c r="U9" s="202" t="e">
        <f t="shared" si="12"/>
        <v>#VALUE!</v>
      </c>
      <c r="V9" s="202" t="e">
        <f t="shared" si="13"/>
        <v>#VALUE!</v>
      </c>
      <c r="W9" s="203"/>
      <c r="X9" s="202" t="e">
        <f t="shared" si="14"/>
        <v>#VALUE!</v>
      </c>
      <c r="Y9" s="202" t="e">
        <f t="shared" si="15"/>
        <v>#VALUE!</v>
      </c>
      <c r="Z9" s="202" t="e">
        <f t="shared" si="16"/>
        <v>#VALUE!</v>
      </c>
      <c r="AA9" s="203"/>
      <c r="AB9" s="202" t="e">
        <f t="shared" si="17"/>
        <v>#VALUE!</v>
      </c>
      <c r="AC9" s="202" t="e">
        <f t="shared" si="18"/>
        <v>#VALUE!</v>
      </c>
      <c r="AD9" s="202" t="e">
        <f t="shared" si="19"/>
        <v>#VALUE!</v>
      </c>
      <c r="AF9" s="202" t="e">
        <f t="shared" si="20"/>
        <v>#VALUE!</v>
      </c>
      <c r="AG9" s="202" t="e">
        <f t="shared" si="21"/>
        <v>#VALUE!</v>
      </c>
      <c r="AH9" s="202" t="e">
        <f t="shared" si="22"/>
        <v>#VALUE!</v>
      </c>
      <c r="AJ9" s="202">
        <f t="shared" si="23"/>
      </c>
      <c r="AK9" s="202">
        <f t="shared" si="24"/>
      </c>
      <c r="AL9" s="202">
        <f t="shared" si="25"/>
      </c>
      <c r="AN9" s="202" t="e">
        <f t="shared" si="26"/>
        <v>#VALUE!</v>
      </c>
      <c r="AP9" s="203" t="e">
        <f t="shared" si="27"/>
        <v>#VALUE!</v>
      </c>
    </row>
    <row r="10" spans="1:42" ht="10.5" customHeight="1">
      <c r="A10" s="208" t="s">
        <v>40</v>
      </c>
      <c r="B10" s="207" t="str">
        <f>REPT('HM-Ræk'!$B$28,1)</f>
        <v>9.-16. seedet</v>
      </c>
      <c r="C10" s="207" t="s">
        <v>35</v>
      </c>
      <c r="D10" s="207" t="str">
        <f>REPT('HM-Ræk'!$B$29,1)</f>
        <v>5.-8. seedet</v>
      </c>
      <c r="E10" s="351"/>
      <c r="F10" s="207" t="str">
        <f t="shared" si="0"/>
        <v> </v>
      </c>
      <c r="G10" s="204"/>
      <c r="H10" s="207" t="str">
        <f t="shared" si="1"/>
        <v> </v>
      </c>
      <c r="I10" s="202">
        <f t="shared" si="2"/>
        <v>0</v>
      </c>
      <c r="J10" s="202" t="e">
        <f t="shared" si="3"/>
        <v>#VALUE!</v>
      </c>
      <c r="K10" s="202" t="e">
        <f t="shared" si="4"/>
        <v>#VALUE!</v>
      </c>
      <c r="L10" s="202" t="e">
        <f t="shared" si="5"/>
        <v>#VALUE!</v>
      </c>
      <c r="M10" s="202" t="e">
        <f t="shared" si="6"/>
        <v>#VALUE!</v>
      </c>
      <c r="N10" s="202" t="e">
        <f t="shared" si="7"/>
        <v>#VALUE!</v>
      </c>
      <c r="O10" s="202" t="e">
        <f t="shared" si="8"/>
        <v>#VALUE!</v>
      </c>
      <c r="P10" s="202" t="e">
        <f t="shared" si="9"/>
        <v>#VALUE!</v>
      </c>
      <c r="Q10" s="202" t="e">
        <f t="shared" si="9"/>
        <v>#VALUE!</v>
      </c>
      <c r="R10" s="202" t="e">
        <f t="shared" si="9"/>
        <v>#VALUE!</v>
      </c>
      <c r="S10" s="202">
        <f t="shared" si="10"/>
        <v>0</v>
      </c>
      <c r="T10" s="202" t="e">
        <f t="shared" si="11"/>
        <v>#VALUE!</v>
      </c>
      <c r="U10" s="202" t="e">
        <f t="shared" si="12"/>
        <v>#VALUE!</v>
      </c>
      <c r="V10" s="202" t="e">
        <f t="shared" si="13"/>
        <v>#VALUE!</v>
      </c>
      <c r="W10" s="203"/>
      <c r="X10" s="202" t="e">
        <f t="shared" si="14"/>
        <v>#VALUE!</v>
      </c>
      <c r="Y10" s="202" t="e">
        <f t="shared" si="15"/>
        <v>#VALUE!</v>
      </c>
      <c r="Z10" s="202" t="e">
        <f t="shared" si="16"/>
        <v>#VALUE!</v>
      </c>
      <c r="AA10" s="203"/>
      <c r="AB10" s="202" t="e">
        <f t="shared" si="17"/>
        <v>#VALUE!</v>
      </c>
      <c r="AC10" s="202" t="e">
        <f t="shared" si="18"/>
        <v>#VALUE!</v>
      </c>
      <c r="AD10" s="202" t="e">
        <f t="shared" si="19"/>
        <v>#VALUE!</v>
      </c>
      <c r="AF10" s="202" t="e">
        <f t="shared" si="20"/>
        <v>#VALUE!</v>
      </c>
      <c r="AG10" s="202" t="e">
        <f t="shared" si="21"/>
        <v>#VALUE!</v>
      </c>
      <c r="AH10" s="202" t="e">
        <f t="shared" si="22"/>
        <v>#VALUE!</v>
      </c>
      <c r="AJ10" s="202">
        <f t="shared" si="23"/>
      </c>
      <c r="AK10" s="202">
        <f t="shared" si="24"/>
      </c>
      <c r="AL10" s="202">
        <f t="shared" si="25"/>
      </c>
      <c r="AN10" s="202" t="e">
        <f t="shared" si="26"/>
        <v>#VALUE!</v>
      </c>
      <c r="AP10" s="203" t="e">
        <f t="shared" si="27"/>
        <v>#VALUE!</v>
      </c>
    </row>
    <row r="11" spans="1:42" ht="10.5" customHeight="1">
      <c r="A11" s="208" t="s">
        <v>41</v>
      </c>
      <c r="B11" s="207" t="str">
        <f>REPT('HM-Ræk'!$B$32,1)</f>
        <v>5.-8. seedet</v>
      </c>
      <c r="C11" s="207" t="s">
        <v>35</v>
      </c>
      <c r="D11" s="207" t="str">
        <f>REPT('HM-Ræk'!$B$33,1)</f>
        <v>9.-16. seedet</v>
      </c>
      <c r="E11" s="351"/>
      <c r="F11" s="207" t="str">
        <f t="shared" si="0"/>
        <v> </v>
      </c>
      <c r="G11" s="204"/>
      <c r="H11" s="207" t="str">
        <f t="shared" si="1"/>
        <v> </v>
      </c>
      <c r="I11" s="202">
        <f t="shared" si="2"/>
        <v>0</v>
      </c>
      <c r="J11" s="202" t="e">
        <f t="shared" si="3"/>
        <v>#VALUE!</v>
      </c>
      <c r="K11" s="202" t="e">
        <f t="shared" si="4"/>
        <v>#VALUE!</v>
      </c>
      <c r="L11" s="202" t="e">
        <f t="shared" si="5"/>
        <v>#VALUE!</v>
      </c>
      <c r="M11" s="202" t="e">
        <f t="shared" si="6"/>
        <v>#VALUE!</v>
      </c>
      <c r="N11" s="202" t="e">
        <f t="shared" si="7"/>
        <v>#VALUE!</v>
      </c>
      <c r="O11" s="202" t="e">
        <f t="shared" si="8"/>
        <v>#VALUE!</v>
      </c>
      <c r="P11" s="202" t="e">
        <f t="shared" si="9"/>
        <v>#VALUE!</v>
      </c>
      <c r="Q11" s="202" t="e">
        <f t="shared" si="9"/>
        <v>#VALUE!</v>
      </c>
      <c r="R11" s="202" t="e">
        <f t="shared" si="9"/>
        <v>#VALUE!</v>
      </c>
      <c r="S11" s="202">
        <f t="shared" si="10"/>
        <v>0</v>
      </c>
      <c r="T11" s="202" t="e">
        <f t="shared" si="11"/>
        <v>#VALUE!</v>
      </c>
      <c r="U11" s="202" t="e">
        <f t="shared" si="12"/>
        <v>#VALUE!</v>
      </c>
      <c r="V11" s="202" t="e">
        <f t="shared" si="13"/>
        <v>#VALUE!</v>
      </c>
      <c r="W11" s="203"/>
      <c r="X11" s="202" t="e">
        <f t="shared" si="14"/>
        <v>#VALUE!</v>
      </c>
      <c r="Y11" s="202" t="e">
        <f t="shared" si="15"/>
        <v>#VALUE!</v>
      </c>
      <c r="Z11" s="202" t="e">
        <f t="shared" si="16"/>
        <v>#VALUE!</v>
      </c>
      <c r="AA11" s="203"/>
      <c r="AB11" s="202" t="e">
        <f t="shared" si="17"/>
        <v>#VALUE!</v>
      </c>
      <c r="AC11" s="202" t="e">
        <f t="shared" si="18"/>
        <v>#VALUE!</v>
      </c>
      <c r="AD11" s="202" t="e">
        <f t="shared" si="19"/>
        <v>#VALUE!</v>
      </c>
      <c r="AF11" s="202" t="e">
        <f t="shared" si="20"/>
        <v>#VALUE!</v>
      </c>
      <c r="AG11" s="202" t="e">
        <f t="shared" si="21"/>
        <v>#VALUE!</v>
      </c>
      <c r="AH11" s="202" t="e">
        <f t="shared" si="22"/>
        <v>#VALUE!</v>
      </c>
      <c r="AJ11" s="202">
        <f t="shared" si="23"/>
      </c>
      <c r="AK11" s="202">
        <f t="shared" si="24"/>
      </c>
      <c r="AL11" s="202">
        <f t="shared" si="25"/>
      </c>
      <c r="AN11" s="202" t="e">
        <f t="shared" si="26"/>
        <v>#VALUE!</v>
      </c>
      <c r="AP11" s="203" t="e">
        <f t="shared" si="27"/>
        <v>#VALUE!</v>
      </c>
    </row>
    <row r="12" spans="1:42" ht="10.5" customHeight="1">
      <c r="A12" s="209" t="s">
        <v>42</v>
      </c>
      <c r="B12" s="210" t="str">
        <f>REPT('HM-Ræk'!$B$36,1)</f>
        <v>9.-16. seedet</v>
      </c>
      <c r="C12" s="210" t="s">
        <v>35</v>
      </c>
      <c r="D12" s="210" t="str">
        <f>REPT('HM-Ræk'!$B$37,1)</f>
        <v>2. seedet</v>
      </c>
      <c r="E12" s="351"/>
      <c r="F12" s="207" t="str">
        <f t="shared" si="0"/>
        <v> </v>
      </c>
      <c r="G12" s="204"/>
      <c r="H12" s="207" t="str">
        <f t="shared" si="1"/>
        <v> </v>
      </c>
      <c r="I12" s="202">
        <f t="shared" si="2"/>
        <v>0</v>
      </c>
      <c r="J12" s="202" t="e">
        <f t="shared" si="3"/>
        <v>#VALUE!</v>
      </c>
      <c r="K12" s="202" t="e">
        <f t="shared" si="4"/>
        <v>#VALUE!</v>
      </c>
      <c r="L12" s="202" t="e">
        <f t="shared" si="5"/>
        <v>#VALUE!</v>
      </c>
      <c r="M12" s="202" t="e">
        <f t="shared" si="6"/>
        <v>#VALUE!</v>
      </c>
      <c r="N12" s="202" t="e">
        <f t="shared" si="7"/>
        <v>#VALUE!</v>
      </c>
      <c r="O12" s="202" t="e">
        <f t="shared" si="8"/>
        <v>#VALUE!</v>
      </c>
      <c r="P12" s="202" t="e">
        <f t="shared" si="9"/>
        <v>#VALUE!</v>
      </c>
      <c r="Q12" s="202" t="e">
        <f t="shared" si="9"/>
        <v>#VALUE!</v>
      </c>
      <c r="R12" s="202" t="e">
        <f t="shared" si="9"/>
        <v>#VALUE!</v>
      </c>
      <c r="S12" s="202">
        <f t="shared" si="10"/>
        <v>0</v>
      </c>
      <c r="T12" s="202" t="e">
        <f t="shared" si="11"/>
        <v>#VALUE!</v>
      </c>
      <c r="U12" s="202" t="e">
        <f t="shared" si="12"/>
        <v>#VALUE!</v>
      </c>
      <c r="V12" s="202" t="e">
        <f aca="true" t="shared" si="28" ref="V12:V27">IF(VALUE(T12)=VALUE(U12),-99,IF(VALUE(T12)&gt;VALUE(U12),1,5))</f>
        <v>#VALUE!</v>
      </c>
      <c r="W12" s="203"/>
      <c r="X12" s="202" t="e">
        <f t="shared" si="14"/>
        <v>#VALUE!</v>
      </c>
      <c r="Y12" s="202" t="e">
        <f t="shared" si="15"/>
        <v>#VALUE!</v>
      </c>
      <c r="Z12" s="202" t="e">
        <f t="shared" si="16"/>
        <v>#VALUE!</v>
      </c>
      <c r="AA12" s="203"/>
      <c r="AB12" s="202" t="e">
        <f t="shared" si="17"/>
        <v>#VALUE!</v>
      </c>
      <c r="AC12" s="202" t="e">
        <f t="shared" si="18"/>
        <v>#VALUE!</v>
      </c>
      <c r="AD12" s="202" t="e">
        <f t="shared" si="19"/>
        <v>#VALUE!</v>
      </c>
      <c r="AF12" s="202" t="e">
        <f t="shared" si="20"/>
        <v>#VALUE!</v>
      </c>
      <c r="AG12" s="202" t="e">
        <f t="shared" si="21"/>
        <v>#VALUE!</v>
      </c>
      <c r="AH12" s="202" t="e">
        <f t="shared" si="22"/>
        <v>#VALUE!</v>
      </c>
      <c r="AJ12" s="202">
        <f t="shared" si="23"/>
      </c>
      <c r="AK12" s="202">
        <f t="shared" si="24"/>
      </c>
      <c r="AL12" s="202">
        <f t="shared" si="25"/>
      </c>
      <c r="AN12" s="202" t="e">
        <f t="shared" si="26"/>
        <v>#VALUE!</v>
      </c>
      <c r="AP12" s="203" t="e">
        <f t="shared" si="27"/>
        <v>#VALUE!</v>
      </c>
    </row>
    <row r="13" spans="1:42" ht="10.5" customHeight="1">
      <c r="A13" s="208" t="s">
        <v>43</v>
      </c>
      <c r="B13" s="207" t="str">
        <f>REPT(F5,1)</f>
        <v> </v>
      </c>
      <c r="C13" s="207" t="s">
        <v>35</v>
      </c>
      <c r="D13" s="207" t="str">
        <f>REPT(F6,1)</f>
        <v> </v>
      </c>
      <c r="E13" s="351"/>
      <c r="F13" s="207" t="str">
        <f t="shared" si="0"/>
        <v> </v>
      </c>
      <c r="G13" s="204"/>
      <c r="H13" s="207" t="str">
        <f t="shared" si="1"/>
        <v> </v>
      </c>
      <c r="I13" s="202">
        <f t="shared" si="2"/>
        <v>0</v>
      </c>
      <c r="J13" s="202" t="e">
        <f t="shared" si="3"/>
        <v>#VALUE!</v>
      </c>
      <c r="K13" s="202" t="e">
        <f t="shared" si="4"/>
        <v>#VALUE!</v>
      </c>
      <c r="L13" s="202" t="e">
        <f t="shared" si="5"/>
        <v>#VALUE!</v>
      </c>
      <c r="M13" s="202" t="e">
        <f t="shared" si="6"/>
        <v>#VALUE!</v>
      </c>
      <c r="N13" s="202" t="e">
        <f t="shared" si="7"/>
        <v>#VALUE!</v>
      </c>
      <c r="O13" s="202" t="e">
        <f t="shared" si="8"/>
        <v>#VALUE!</v>
      </c>
      <c r="P13" s="202" t="e">
        <f t="shared" si="9"/>
        <v>#VALUE!</v>
      </c>
      <c r="Q13" s="202" t="e">
        <f t="shared" si="9"/>
        <v>#VALUE!</v>
      </c>
      <c r="R13" s="202" t="e">
        <f t="shared" si="9"/>
        <v>#VALUE!</v>
      </c>
      <c r="S13" s="202">
        <f t="shared" si="10"/>
        <v>0</v>
      </c>
      <c r="T13" s="202" t="e">
        <f t="shared" si="11"/>
        <v>#VALUE!</v>
      </c>
      <c r="U13" s="202" t="e">
        <f t="shared" si="12"/>
        <v>#VALUE!</v>
      </c>
      <c r="V13" s="202" t="e">
        <f t="shared" si="28"/>
        <v>#VALUE!</v>
      </c>
      <c r="W13" s="203"/>
      <c r="X13" s="202" t="e">
        <f t="shared" si="14"/>
        <v>#VALUE!</v>
      </c>
      <c r="Y13" s="202" t="e">
        <f t="shared" si="15"/>
        <v>#VALUE!</v>
      </c>
      <c r="Z13" s="202" t="e">
        <f t="shared" si="16"/>
        <v>#VALUE!</v>
      </c>
      <c r="AA13" s="203"/>
      <c r="AB13" s="202" t="e">
        <f t="shared" si="17"/>
        <v>#VALUE!</v>
      </c>
      <c r="AC13" s="202" t="e">
        <f t="shared" si="18"/>
        <v>#VALUE!</v>
      </c>
      <c r="AD13" s="202" t="e">
        <f t="shared" si="19"/>
        <v>#VALUE!</v>
      </c>
      <c r="AF13" s="202" t="e">
        <f t="shared" si="20"/>
        <v>#VALUE!</v>
      </c>
      <c r="AG13" s="202" t="e">
        <f t="shared" si="21"/>
        <v>#VALUE!</v>
      </c>
      <c r="AH13" s="202" t="e">
        <f t="shared" si="22"/>
        <v>#VALUE!</v>
      </c>
      <c r="AJ13" s="202">
        <f t="shared" si="23"/>
      </c>
      <c r="AK13" s="202">
        <f t="shared" si="24"/>
      </c>
      <c r="AL13" s="202">
        <f t="shared" si="25"/>
      </c>
      <c r="AN13" s="202" t="e">
        <f t="shared" si="26"/>
        <v>#VALUE!</v>
      </c>
      <c r="AP13" s="203" t="e">
        <f t="shared" si="27"/>
        <v>#VALUE!</v>
      </c>
    </row>
    <row r="14" spans="1:42" ht="10.5" customHeight="1">
      <c r="A14" s="208" t="s">
        <v>44</v>
      </c>
      <c r="B14" s="207" t="str">
        <f>REPT(F7,1)</f>
        <v> </v>
      </c>
      <c r="C14" s="207" t="s">
        <v>35</v>
      </c>
      <c r="D14" s="207" t="str">
        <f>REPT(F8,1)</f>
        <v> </v>
      </c>
      <c r="E14" s="351"/>
      <c r="F14" s="207" t="str">
        <f t="shared" si="0"/>
        <v> </v>
      </c>
      <c r="G14" s="204"/>
      <c r="H14" s="207" t="str">
        <f t="shared" si="1"/>
        <v> </v>
      </c>
      <c r="I14" s="202">
        <f t="shared" si="2"/>
        <v>0</v>
      </c>
      <c r="J14" s="202" t="e">
        <f t="shared" si="3"/>
        <v>#VALUE!</v>
      </c>
      <c r="K14" s="202" t="e">
        <f t="shared" si="4"/>
        <v>#VALUE!</v>
      </c>
      <c r="L14" s="202" t="e">
        <f t="shared" si="5"/>
        <v>#VALUE!</v>
      </c>
      <c r="M14" s="202" t="e">
        <f t="shared" si="6"/>
        <v>#VALUE!</v>
      </c>
      <c r="N14" s="202" t="e">
        <f t="shared" si="7"/>
        <v>#VALUE!</v>
      </c>
      <c r="O14" s="202" t="e">
        <f t="shared" si="8"/>
        <v>#VALUE!</v>
      </c>
      <c r="P14" s="202" t="e">
        <f t="shared" si="9"/>
        <v>#VALUE!</v>
      </c>
      <c r="Q14" s="202" t="e">
        <f t="shared" si="9"/>
        <v>#VALUE!</v>
      </c>
      <c r="R14" s="202" t="e">
        <f t="shared" si="9"/>
        <v>#VALUE!</v>
      </c>
      <c r="S14" s="202">
        <f t="shared" si="10"/>
        <v>0</v>
      </c>
      <c r="T14" s="202" t="e">
        <f t="shared" si="11"/>
        <v>#VALUE!</v>
      </c>
      <c r="U14" s="202" t="e">
        <f t="shared" si="12"/>
        <v>#VALUE!</v>
      </c>
      <c r="V14" s="202" t="e">
        <f t="shared" si="28"/>
        <v>#VALUE!</v>
      </c>
      <c r="W14" s="203"/>
      <c r="X14" s="202" t="e">
        <f t="shared" si="14"/>
        <v>#VALUE!</v>
      </c>
      <c r="Y14" s="202" t="e">
        <f t="shared" si="15"/>
        <v>#VALUE!</v>
      </c>
      <c r="Z14" s="202" t="e">
        <f t="shared" si="16"/>
        <v>#VALUE!</v>
      </c>
      <c r="AA14" s="203"/>
      <c r="AB14" s="202" t="e">
        <f t="shared" si="17"/>
        <v>#VALUE!</v>
      </c>
      <c r="AC14" s="202" t="e">
        <f t="shared" si="18"/>
        <v>#VALUE!</v>
      </c>
      <c r="AD14" s="202" t="e">
        <f t="shared" si="19"/>
        <v>#VALUE!</v>
      </c>
      <c r="AF14" s="202" t="e">
        <f t="shared" si="20"/>
        <v>#VALUE!</v>
      </c>
      <c r="AG14" s="202" t="e">
        <f t="shared" si="21"/>
        <v>#VALUE!</v>
      </c>
      <c r="AH14" s="202" t="e">
        <f t="shared" si="22"/>
        <v>#VALUE!</v>
      </c>
      <c r="AJ14" s="202">
        <f t="shared" si="23"/>
      </c>
      <c r="AK14" s="202">
        <f t="shared" si="24"/>
      </c>
      <c r="AL14" s="202">
        <f t="shared" si="25"/>
      </c>
      <c r="AN14" s="202" t="e">
        <f t="shared" si="26"/>
        <v>#VALUE!</v>
      </c>
      <c r="AP14" s="203" t="e">
        <f t="shared" si="27"/>
        <v>#VALUE!</v>
      </c>
    </row>
    <row r="15" spans="1:42" ht="10.5" customHeight="1">
      <c r="A15" s="208" t="s">
        <v>45</v>
      </c>
      <c r="B15" s="207" t="str">
        <f>REPT(F9,1)</f>
        <v> </v>
      </c>
      <c r="C15" s="207" t="s">
        <v>35</v>
      </c>
      <c r="D15" s="207" t="str">
        <f>REPT(F10,1)</f>
        <v> </v>
      </c>
      <c r="E15" s="351"/>
      <c r="F15" s="207" t="str">
        <f t="shared" si="0"/>
        <v> </v>
      </c>
      <c r="G15" s="204"/>
      <c r="H15" s="207" t="str">
        <f t="shared" si="1"/>
        <v> </v>
      </c>
      <c r="I15" s="202">
        <f t="shared" si="2"/>
        <v>0</v>
      </c>
      <c r="J15" s="202" t="e">
        <f t="shared" si="3"/>
        <v>#VALUE!</v>
      </c>
      <c r="K15" s="202" t="e">
        <f t="shared" si="4"/>
        <v>#VALUE!</v>
      </c>
      <c r="L15" s="202" t="e">
        <f t="shared" si="5"/>
        <v>#VALUE!</v>
      </c>
      <c r="M15" s="202" t="e">
        <f t="shared" si="6"/>
        <v>#VALUE!</v>
      </c>
      <c r="N15" s="202" t="e">
        <f t="shared" si="7"/>
        <v>#VALUE!</v>
      </c>
      <c r="O15" s="202" t="e">
        <f t="shared" si="8"/>
        <v>#VALUE!</v>
      </c>
      <c r="P15" s="202" t="e">
        <f t="shared" si="9"/>
        <v>#VALUE!</v>
      </c>
      <c r="Q15" s="202" t="e">
        <f t="shared" si="9"/>
        <v>#VALUE!</v>
      </c>
      <c r="R15" s="202" t="e">
        <f t="shared" si="9"/>
        <v>#VALUE!</v>
      </c>
      <c r="S15" s="202">
        <f t="shared" si="10"/>
        <v>0</v>
      </c>
      <c r="T15" s="202" t="e">
        <f t="shared" si="11"/>
        <v>#VALUE!</v>
      </c>
      <c r="U15" s="202" t="e">
        <f t="shared" si="12"/>
        <v>#VALUE!</v>
      </c>
      <c r="V15" s="202" t="e">
        <f t="shared" si="28"/>
        <v>#VALUE!</v>
      </c>
      <c r="W15" s="203"/>
      <c r="X15" s="202" t="e">
        <f t="shared" si="14"/>
        <v>#VALUE!</v>
      </c>
      <c r="Y15" s="202" t="e">
        <f t="shared" si="15"/>
        <v>#VALUE!</v>
      </c>
      <c r="Z15" s="202" t="e">
        <f t="shared" si="16"/>
        <v>#VALUE!</v>
      </c>
      <c r="AA15" s="203"/>
      <c r="AB15" s="202" t="e">
        <f t="shared" si="17"/>
        <v>#VALUE!</v>
      </c>
      <c r="AC15" s="202" t="e">
        <f t="shared" si="18"/>
        <v>#VALUE!</v>
      </c>
      <c r="AD15" s="202" t="e">
        <f t="shared" si="19"/>
        <v>#VALUE!</v>
      </c>
      <c r="AF15" s="202" t="e">
        <f t="shared" si="20"/>
        <v>#VALUE!</v>
      </c>
      <c r="AG15" s="202" t="e">
        <f t="shared" si="21"/>
        <v>#VALUE!</v>
      </c>
      <c r="AH15" s="202" t="e">
        <f t="shared" si="22"/>
        <v>#VALUE!</v>
      </c>
      <c r="AJ15" s="202">
        <f t="shared" si="23"/>
      </c>
      <c r="AK15" s="202">
        <f t="shared" si="24"/>
      </c>
      <c r="AL15" s="202">
        <f t="shared" si="25"/>
      </c>
      <c r="AN15" s="202" t="e">
        <f t="shared" si="26"/>
        <v>#VALUE!</v>
      </c>
      <c r="AP15" s="203" t="e">
        <f t="shared" si="27"/>
        <v>#VALUE!</v>
      </c>
    </row>
    <row r="16" spans="1:42" ht="10.5" customHeight="1">
      <c r="A16" s="208" t="s">
        <v>46</v>
      </c>
      <c r="B16" s="207" t="str">
        <f>REPT(F11,1)</f>
        <v> </v>
      </c>
      <c r="C16" s="207" t="s">
        <v>35</v>
      </c>
      <c r="D16" s="207" t="str">
        <f>REPT(F12,1)</f>
        <v> </v>
      </c>
      <c r="E16" s="351"/>
      <c r="F16" s="207" t="str">
        <f t="shared" si="0"/>
        <v> </v>
      </c>
      <c r="G16" s="204"/>
      <c r="H16" s="207" t="str">
        <f t="shared" si="1"/>
        <v> </v>
      </c>
      <c r="I16" s="202">
        <f t="shared" si="2"/>
        <v>0</v>
      </c>
      <c r="J16" s="202" t="e">
        <f t="shared" si="3"/>
        <v>#VALUE!</v>
      </c>
      <c r="K16" s="202" t="e">
        <f t="shared" si="4"/>
        <v>#VALUE!</v>
      </c>
      <c r="L16" s="202" t="e">
        <f t="shared" si="5"/>
        <v>#VALUE!</v>
      </c>
      <c r="M16" s="202" t="e">
        <f t="shared" si="6"/>
        <v>#VALUE!</v>
      </c>
      <c r="N16" s="202" t="e">
        <f t="shared" si="7"/>
        <v>#VALUE!</v>
      </c>
      <c r="O16" s="202" t="e">
        <f t="shared" si="8"/>
        <v>#VALUE!</v>
      </c>
      <c r="P16" s="202" t="e">
        <f t="shared" si="9"/>
        <v>#VALUE!</v>
      </c>
      <c r="Q16" s="202" t="e">
        <f t="shared" si="9"/>
        <v>#VALUE!</v>
      </c>
      <c r="R16" s="202" t="e">
        <f t="shared" si="9"/>
        <v>#VALUE!</v>
      </c>
      <c r="S16" s="202">
        <f t="shared" si="10"/>
        <v>0</v>
      </c>
      <c r="T16" s="202" t="e">
        <f t="shared" si="11"/>
        <v>#VALUE!</v>
      </c>
      <c r="U16" s="202" t="e">
        <f t="shared" si="12"/>
        <v>#VALUE!</v>
      </c>
      <c r="V16" s="202" t="e">
        <f t="shared" si="28"/>
        <v>#VALUE!</v>
      </c>
      <c r="W16" s="203"/>
      <c r="X16" s="202" t="e">
        <f t="shared" si="14"/>
        <v>#VALUE!</v>
      </c>
      <c r="Y16" s="202" t="e">
        <f t="shared" si="15"/>
        <v>#VALUE!</v>
      </c>
      <c r="Z16" s="202" t="e">
        <f t="shared" si="16"/>
        <v>#VALUE!</v>
      </c>
      <c r="AA16" s="203"/>
      <c r="AB16" s="202" t="e">
        <f t="shared" si="17"/>
        <v>#VALUE!</v>
      </c>
      <c r="AC16" s="202" t="e">
        <f t="shared" si="18"/>
        <v>#VALUE!</v>
      </c>
      <c r="AD16" s="202" t="e">
        <f t="shared" si="19"/>
        <v>#VALUE!</v>
      </c>
      <c r="AF16" s="202" t="e">
        <f t="shared" si="20"/>
        <v>#VALUE!</v>
      </c>
      <c r="AG16" s="202" t="e">
        <f t="shared" si="21"/>
        <v>#VALUE!</v>
      </c>
      <c r="AH16" s="202" t="e">
        <f t="shared" si="22"/>
        <v>#VALUE!</v>
      </c>
      <c r="AJ16" s="202">
        <f t="shared" si="23"/>
      </c>
      <c r="AK16" s="202">
        <f t="shared" si="24"/>
      </c>
      <c r="AL16" s="202">
        <f t="shared" si="25"/>
      </c>
      <c r="AN16" s="202" t="e">
        <f t="shared" si="26"/>
        <v>#VALUE!</v>
      </c>
      <c r="AP16" s="203" t="e">
        <f t="shared" si="27"/>
        <v>#VALUE!</v>
      </c>
    </row>
    <row r="17" spans="1:42" ht="10.5" customHeight="1">
      <c r="A17" s="208" t="s">
        <v>47</v>
      </c>
      <c r="B17" s="207" t="str">
        <f>REPT(F13,1)</f>
        <v> </v>
      </c>
      <c r="C17" s="207" t="s">
        <v>35</v>
      </c>
      <c r="D17" s="207" t="str">
        <f>REPT(F14,1)</f>
        <v> </v>
      </c>
      <c r="E17" s="351"/>
      <c r="F17" s="207" t="str">
        <f t="shared" si="0"/>
        <v> </v>
      </c>
      <c r="G17" s="204"/>
      <c r="H17" s="207" t="str">
        <f t="shared" si="1"/>
        <v> </v>
      </c>
      <c r="I17" s="202">
        <f t="shared" si="2"/>
        <v>0</v>
      </c>
      <c r="J17" s="202" t="e">
        <f t="shared" si="3"/>
        <v>#VALUE!</v>
      </c>
      <c r="K17" s="202" t="e">
        <f t="shared" si="4"/>
        <v>#VALUE!</v>
      </c>
      <c r="L17" s="202" t="e">
        <f t="shared" si="5"/>
        <v>#VALUE!</v>
      </c>
      <c r="M17" s="202" t="e">
        <f t="shared" si="6"/>
        <v>#VALUE!</v>
      </c>
      <c r="N17" s="202" t="e">
        <f t="shared" si="7"/>
        <v>#VALUE!</v>
      </c>
      <c r="O17" s="202" t="e">
        <f t="shared" si="8"/>
        <v>#VALUE!</v>
      </c>
      <c r="P17" s="202" t="e">
        <f t="shared" si="9"/>
        <v>#VALUE!</v>
      </c>
      <c r="Q17" s="202" t="e">
        <f t="shared" si="9"/>
        <v>#VALUE!</v>
      </c>
      <c r="R17" s="202" t="e">
        <f t="shared" si="9"/>
        <v>#VALUE!</v>
      </c>
      <c r="S17" s="202">
        <f t="shared" si="10"/>
        <v>0</v>
      </c>
      <c r="T17" s="202" t="e">
        <f t="shared" si="11"/>
        <v>#VALUE!</v>
      </c>
      <c r="U17" s="202" t="e">
        <f t="shared" si="12"/>
        <v>#VALUE!</v>
      </c>
      <c r="V17" s="202" t="e">
        <f t="shared" si="28"/>
        <v>#VALUE!</v>
      </c>
      <c r="W17" s="203"/>
      <c r="X17" s="202" t="e">
        <f t="shared" si="14"/>
        <v>#VALUE!</v>
      </c>
      <c r="Y17" s="202" t="e">
        <f t="shared" si="15"/>
        <v>#VALUE!</v>
      </c>
      <c r="Z17" s="202" t="e">
        <f t="shared" si="16"/>
        <v>#VALUE!</v>
      </c>
      <c r="AA17" s="203"/>
      <c r="AB17" s="202" t="e">
        <f t="shared" si="17"/>
        <v>#VALUE!</v>
      </c>
      <c r="AC17" s="202" t="e">
        <f t="shared" si="18"/>
        <v>#VALUE!</v>
      </c>
      <c r="AD17" s="202" t="e">
        <f t="shared" si="19"/>
        <v>#VALUE!</v>
      </c>
      <c r="AF17" s="202" t="e">
        <f t="shared" si="20"/>
        <v>#VALUE!</v>
      </c>
      <c r="AG17" s="202" t="e">
        <f t="shared" si="21"/>
        <v>#VALUE!</v>
      </c>
      <c r="AH17" s="202" t="e">
        <f t="shared" si="22"/>
        <v>#VALUE!</v>
      </c>
      <c r="AJ17" s="202">
        <f t="shared" si="23"/>
      </c>
      <c r="AK17" s="202">
        <f t="shared" si="24"/>
      </c>
      <c r="AL17" s="202">
        <f t="shared" si="25"/>
      </c>
      <c r="AN17" s="202" t="e">
        <f t="shared" si="26"/>
        <v>#VALUE!</v>
      </c>
      <c r="AP17" s="203" t="e">
        <f t="shared" si="27"/>
        <v>#VALUE!</v>
      </c>
    </row>
    <row r="18" spans="1:42" ht="10.5" customHeight="1">
      <c r="A18" s="208" t="s">
        <v>48</v>
      </c>
      <c r="B18" s="207" t="str">
        <f>REPT(F15,1)</f>
        <v> </v>
      </c>
      <c r="C18" s="207" t="s">
        <v>35</v>
      </c>
      <c r="D18" s="207" t="str">
        <f>REPT(F16,1)</f>
        <v> </v>
      </c>
      <c r="E18" s="351"/>
      <c r="F18" s="207" t="str">
        <f t="shared" si="0"/>
        <v> </v>
      </c>
      <c r="G18" s="204"/>
      <c r="H18" s="207" t="str">
        <f t="shared" si="1"/>
        <v> </v>
      </c>
      <c r="I18" s="202">
        <f t="shared" si="2"/>
        <v>0</v>
      </c>
      <c r="J18" s="202" t="e">
        <f t="shared" si="3"/>
        <v>#VALUE!</v>
      </c>
      <c r="K18" s="202" t="e">
        <f t="shared" si="4"/>
        <v>#VALUE!</v>
      </c>
      <c r="L18" s="202" t="e">
        <f t="shared" si="5"/>
        <v>#VALUE!</v>
      </c>
      <c r="M18" s="202" t="e">
        <f t="shared" si="6"/>
        <v>#VALUE!</v>
      </c>
      <c r="N18" s="202" t="e">
        <f t="shared" si="7"/>
        <v>#VALUE!</v>
      </c>
      <c r="O18" s="202" t="e">
        <f t="shared" si="8"/>
        <v>#VALUE!</v>
      </c>
      <c r="P18" s="202" t="e">
        <f t="shared" si="9"/>
        <v>#VALUE!</v>
      </c>
      <c r="Q18" s="202" t="e">
        <f t="shared" si="9"/>
        <v>#VALUE!</v>
      </c>
      <c r="R18" s="202" t="e">
        <f t="shared" si="9"/>
        <v>#VALUE!</v>
      </c>
      <c r="S18" s="202">
        <f t="shared" si="10"/>
        <v>0</v>
      </c>
      <c r="T18" s="202" t="e">
        <f t="shared" si="11"/>
        <v>#VALUE!</v>
      </c>
      <c r="U18" s="202" t="e">
        <f t="shared" si="12"/>
        <v>#VALUE!</v>
      </c>
      <c r="V18" s="202" t="e">
        <f t="shared" si="28"/>
        <v>#VALUE!</v>
      </c>
      <c r="W18" s="203"/>
      <c r="X18" s="202" t="e">
        <f t="shared" si="14"/>
        <v>#VALUE!</v>
      </c>
      <c r="Y18" s="202" t="e">
        <f t="shared" si="15"/>
        <v>#VALUE!</v>
      </c>
      <c r="Z18" s="202" t="e">
        <f t="shared" si="16"/>
        <v>#VALUE!</v>
      </c>
      <c r="AA18" s="203"/>
      <c r="AB18" s="202" t="e">
        <f t="shared" si="17"/>
        <v>#VALUE!</v>
      </c>
      <c r="AC18" s="202" t="e">
        <f t="shared" si="18"/>
        <v>#VALUE!</v>
      </c>
      <c r="AD18" s="202" t="e">
        <f t="shared" si="19"/>
        <v>#VALUE!</v>
      </c>
      <c r="AF18" s="202" t="e">
        <f t="shared" si="20"/>
        <v>#VALUE!</v>
      </c>
      <c r="AG18" s="202" t="e">
        <f t="shared" si="21"/>
        <v>#VALUE!</v>
      </c>
      <c r="AH18" s="202" t="e">
        <f t="shared" si="22"/>
        <v>#VALUE!</v>
      </c>
      <c r="AJ18" s="202">
        <f t="shared" si="23"/>
      </c>
      <c r="AK18" s="202">
        <f t="shared" si="24"/>
      </c>
      <c r="AL18" s="202">
        <f t="shared" si="25"/>
      </c>
      <c r="AN18" s="202" t="e">
        <f t="shared" si="26"/>
        <v>#VALUE!</v>
      </c>
      <c r="AP18" s="203" t="e">
        <f t="shared" si="27"/>
        <v>#VALUE!</v>
      </c>
    </row>
    <row r="19" spans="1:42" ht="10.5" customHeight="1">
      <c r="A19" s="208" t="s">
        <v>49</v>
      </c>
      <c r="B19" s="207" t="str">
        <f>REPT(F17,1)</f>
        <v> </v>
      </c>
      <c r="C19" s="207" t="s">
        <v>35</v>
      </c>
      <c r="D19" s="207" t="str">
        <f>REPT(F18,1)</f>
        <v> </v>
      </c>
      <c r="E19" s="351"/>
      <c r="F19" s="207" t="str">
        <f t="shared" si="0"/>
        <v> </v>
      </c>
      <c r="G19" s="204"/>
      <c r="H19" s="207" t="str">
        <f t="shared" si="1"/>
        <v> </v>
      </c>
      <c r="I19" s="202">
        <f t="shared" si="2"/>
        <v>0</v>
      </c>
      <c r="J19" s="202" t="e">
        <f t="shared" si="3"/>
        <v>#VALUE!</v>
      </c>
      <c r="K19" s="202" t="e">
        <f t="shared" si="4"/>
        <v>#VALUE!</v>
      </c>
      <c r="L19" s="202" t="e">
        <f t="shared" si="5"/>
        <v>#VALUE!</v>
      </c>
      <c r="M19" s="202" t="e">
        <f t="shared" si="6"/>
        <v>#VALUE!</v>
      </c>
      <c r="N19" s="202" t="e">
        <f t="shared" si="7"/>
        <v>#VALUE!</v>
      </c>
      <c r="O19" s="202" t="e">
        <f t="shared" si="8"/>
        <v>#VALUE!</v>
      </c>
      <c r="P19" s="202" t="e">
        <f t="shared" si="9"/>
        <v>#VALUE!</v>
      </c>
      <c r="Q19" s="202" t="e">
        <f t="shared" si="9"/>
        <v>#VALUE!</v>
      </c>
      <c r="R19" s="202" t="e">
        <f t="shared" si="9"/>
        <v>#VALUE!</v>
      </c>
      <c r="S19" s="202">
        <f t="shared" si="10"/>
        <v>0</v>
      </c>
      <c r="T19" s="202" t="e">
        <f t="shared" si="11"/>
        <v>#VALUE!</v>
      </c>
      <c r="U19" s="202" t="e">
        <f t="shared" si="12"/>
        <v>#VALUE!</v>
      </c>
      <c r="V19" s="202" t="e">
        <f t="shared" si="28"/>
        <v>#VALUE!</v>
      </c>
      <c r="W19" s="203"/>
      <c r="X19" s="202" t="e">
        <f t="shared" si="14"/>
        <v>#VALUE!</v>
      </c>
      <c r="Y19" s="202" t="e">
        <f t="shared" si="15"/>
        <v>#VALUE!</v>
      </c>
      <c r="Z19" s="202" t="e">
        <f t="shared" si="16"/>
        <v>#VALUE!</v>
      </c>
      <c r="AA19" s="203"/>
      <c r="AB19" s="202" t="e">
        <f t="shared" si="17"/>
        <v>#VALUE!</v>
      </c>
      <c r="AC19" s="202" t="e">
        <f t="shared" si="18"/>
        <v>#VALUE!</v>
      </c>
      <c r="AD19" s="202" t="e">
        <f t="shared" si="19"/>
        <v>#VALUE!</v>
      </c>
      <c r="AF19" s="202" t="e">
        <f t="shared" si="20"/>
        <v>#VALUE!</v>
      </c>
      <c r="AG19" s="202" t="e">
        <f t="shared" si="21"/>
        <v>#VALUE!</v>
      </c>
      <c r="AH19" s="202" t="e">
        <f t="shared" si="22"/>
        <v>#VALUE!</v>
      </c>
      <c r="AJ19" s="202">
        <f t="shared" si="23"/>
      </c>
      <c r="AK19" s="202">
        <f t="shared" si="24"/>
      </c>
      <c r="AL19" s="202">
        <f t="shared" si="25"/>
      </c>
      <c r="AN19" s="202" t="e">
        <f t="shared" si="26"/>
        <v>#VALUE!</v>
      </c>
      <c r="AP19" s="203" t="e">
        <f t="shared" si="27"/>
        <v>#VALUE!</v>
      </c>
    </row>
    <row r="20" spans="1:42" ht="10.5" customHeight="1">
      <c r="A20" s="208" t="s">
        <v>50</v>
      </c>
      <c r="B20" s="207" t="str">
        <f>REPT(H17,1)</f>
        <v> </v>
      </c>
      <c r="C20" s="207" t="s">
        <v>35</v>
      </c>
      <c r="D20" s="207" t="str">
        <f>REPT(H18,1)</f>
        <v> </v>
      </c>
      <c r="E20" s="351"/>
      <c r="F20" s="207" t="str">
        <f t="shared" si="0"/>
        <v> </v>
      </c>
      <c r="G20" s="204"/>
      <c r="H20" s="207" t="str">
        <f t="shared" si="1"/>
        <v> </v>
      </c>
      <c r="I20" s="202">
        <f t="shared" si="2"/>
        <v>0</v>
      </c>
      <c r="J20" s="202" t="e">
        <f t="shared" si="3"/>
        <v>#VALUE!</v>
      </c>
      <c r="K20" s="202" t="e">
        <f t="shared" si="4"/>
        <v>#VALUE!</v>
      </c>
      <c r="L20" s="202" t="e">
        <f t="shared" si="5"/>
        <v>#VALUE!</v>
      </c>
      <c r="M20" s="202" t="e">
        <f t="shared" si="6"/>
        <v>#VALUE!</v>
      </c>
      <c r="N20" s="202" t="e">
        <f t="shared" si="7"/>
        <v>#VALUE!</v>
      </c>
      <c r="O20" s="202" t="e">
        <f t="shared" si="8"/>
        <v>#VALUE!</v>
      </c>
      <c r="P20" s="202" t="e">
        <f t="shared" si="9"/>
        <v>#VALUE!</v>
      </c>
      <c r="Q20" s="202" t="e">
        <f t="shared" si="9"/>
        <v>#VALUE!</v>
      </c>
      <c r="R20" s="202" t="e">
        <f t="shared" si="9"/>
        <v>#VALUE!</v>
      </c>
      <c r="S20" s="202">
        <f t="shared" si="10"/>
        <v>0</v>
      </c>
      <c r="T20" s="202" t="e">
        <f t="shared" si="11"/>
        <v>#VALUE!</v>
      </c>
      <c r="U20" s="202" t="e">
        <f t="shared" si="12"/>
        <v>#VALUE!</v>
      </c>
      <c r="V20" s="202" t="e">
        <f t="shared" si="28"/>
        <v>#VALUE!</v>
      </c>
      <c r="W20" s="203"/>
      <c r="X20" s="202" t="e">
        <f t="shared" si="14"/>
        <v>#VALUE!</v>
      </c>
      <c r="Y20" s="202" t="e">
        <f t="shared" si="15"/>
        <v>#VALUE!</v>
      </c>
      <c r="Z20" s="202" t="e">
        <f t="shared" si="16"/>
        <v>#VALUE!</v>
      </c>
      <c r="AA20" s="203"/>
      <c r="AB20" s="202" t="e">
        <f t="shared" si="17"/>
        <v>#VALUE!</v>
      </c>
      <c r="AC20" s="202" t="e">
        <f t="shared" si="18"/>
        <v>#VALUE!</v>
      </c>
      <c r="AD20" s="202" t="e">
        <f t="shared" si="19"/>
        <v>#VALUE!</v>
      </c>
      <c r="AF20" s="202" t="e">
        <f t="shared" si="20"/>
        <v>#VALUE!</v>
      </c>
      <c r="AG20" s="202" t="e">
        <f t="shared" si="21"/>
        <v>#VALUE!</v>
      </c>
      <c r="AH20" s="202" t="e">
        <f t="shared" si="22"/>
        <v>#VALUE!</v>
      </c>
      <c r="AJ20" s="202">
        <f t="shared" si="23"/>
      </c>
      <c r="AK20" s="202">
        <f t="shared" si="24"/>
      </c>
      <c r="AL20" s="202">
        <f t="shared" si="25"/>
      </c>
      <c r="AN20" s="202" t="e">
        <f t="shared" si="26"/>
        <v>#VALUE!</v>
      </c>
      <c r="AP20" s="203" t="e">
        <f t="shared" si="27"/>
        <v>#VALUE!</v>
      </c>
    </row>
    <row r="21" spans="1:42" ht="10.5" customHeight="1">
      <c r="A21" s="208" t="s">
        <v>51</v>
      </c>
      <c r="B21" s="207" t="str">
        <f>REPT(H13,1)</f>
        <v> </v>
      </c>
      <c r="C21" s="207" t="s">
        <v>35</v>
      </c>
      <c r="D21" s="207" t="str">
        <f>REPT(H14,1)</f>
        <v> </v>
      </c>
      <c r="E21" s="351"/>
      <c r="F21" s="207" t="str">
        <f>IF(S21&lt;2,TOM,IF($AP21=1,B21,D21))</f>
        <v> </v>
      </c>
      <c r="G21" s="204"/>
      <c r="H21" s="207" t="str">
        <f>IF(S21&lt;2,TOM,IF($AP21=1,D21,B21))</f>
        <v> </v>
      </c>
      <c r="I21" s="202">
        <f aca="true" t="shared" si="29" ref="I21:I36">LEN(E21)</f>
        <v>0</v>
      </c>
      <c r="J21" s="202" t="e">
        <f aca="true" t="shared" si="30" ref="J21:J36">FIND("/",$E21)</f>
        <v>#VALUE!</v>
      </c>
      <c r="K21" s="202" t="e">
        <f aca="true" t="shared" si="31" ref="K21:K36">FIND("/",$E21,($J21+1))</f>
        <v>#VALUE!</v>
      </c>
      <c r="L21" s="202" t="e">
        <f aca="true" t="shared" si="32" ref="L21:L36">FIND("/",$E21,($K21+1))</f>
        <v>#VALUE!</v>
      </c>
      <c r="M21" s="202" t="e">
        <f aca="true" t="shared" si="33" ref="M21:M36">FIND("/",$E21,($L21+1))</f>
        <v>#VALUE!</v>
      </c>
      <c r="N21" s="202" t="e">
        <f aca="true" t="shared" si="34" ref="N21:N36">FIND("/",$E21,($M21+1))</f>
        <v>#VALUE!</v>
      </c>
      <c r="O21" s="202" t="e">
        <f aca="true" t="shared" si="35" ref="O21:O36">FIND(" ",$E21)</f>
        <v>#VALUE!</v>
      </c>
      <c r="P21" s="202" t="e">
        <f aca="true" t="shared" si="36" ref="P21:R36">FIND(" ",$E21,O21+1)</f>
        <v>#VALUE!</v>
      </c>
      <c r="Q21" s="202" t="e">
        <f t="shared" si="36"/>
        <v>#VALUE!</v>
      </c>
      <c r="R21" s="202" t="e">
        <f t="shared" si="36"/>
        <v>#VALUE!</v>
      </c>
      <c r="S21" s="202">
        <f aca="true" t="shared" si="37" ref="S21:S36">COUNT(J21:N21)</f>
        <v>0</v>
      </c>
      <c r="T21" s="202" t="e">
        <f aca="true" t="shared" si="38" ref="T21:T36">MID($E21,1,J21-1)</f>
        <v>#VALUE!</v>
      </c>
      <c r="U21" s="202" t="e">
        <f aca="true" t="shared" si="39" ref="U21:U36">MID($E21,J21+1,2)</f>
        <v>#VALUE!</v>
      </c>
      <c r="V21" s="202" t="e">
        <f t="shared" si="28"/>
        <v>#VALUE!</v>
      </c>
      <c r="W21" s="203"/>
      <c r="X21" s="202" t="e">
        <f aca="true" t="shared" si="40" ref="X21:X36">MID($E21,O21+1,K21-O21-1)</f>
        <v>#VALUE!</v>
      </c>
      <c r="Y21" s="202" t="e">
        <f aca="true" t="shared" si="41" ref="Y21:Y36">MID($E21,K21+1,2)</f>
        <v>#VALUE!</v>
      </c>
      <c r="Z21" s="202" t="e">
        <f aca="true" t="shared" si="42" ref="Z21:Z36">IF(VALUE(X21)&gt;VALUE(Y21),1,5)</f>
        <v>#VALUE!</v>
      </c>
      <c r="AA21" s="203"/>
      <c r="AB21" s="202" t="e">
        <f aca="true" t="shared" si="43" ref="AB21:AB36">MID($E21,P21+1,L21-P21-1)</f>
        <v>#VALUE!</v>
      </c>
      <c r="AC21" s="202" t="e">
        <f aca="true" t="shared" si="44" ref="AC21:AC36">MID($E21,L21+1,2)</f>
        <v>#VALUE!</v>
      </c>
      <c r="AD21" s="202" t="e">
        <f aca="true" t="shared" si="45" ref="AD21:AD36">IF(VALUE(AB21)&gt;VALUE(AC21),1,5)</f>
        <v>#VALUE!</v>
      </c>
      <c r="AF21" s="202" t="e">
        <f aca="true" t="shared" si="46" ref="AF21:AF36">IF(S21=3,"",MID($E21,Q21+1,M21-Q21-1))</f>
        <v>#VALUE!</v>
      </c>
      <c r="AG21" s="202" t="e">
        <f aca="true" t="shared" si="47" ref="AG21:AG36">IF(S21=3,"",MID($E21,M21+1,2))</f>
        <v>#VALUE!</v>
      </c>
      <c r="AH21" s="202" t="e">
        <f aca="true" t="shared" si="48" ref="AH21:AH36">IF(AF21="","",IF(VALUE(AF21)&gt;VALUE(AG21),1,5))</f>
        <v>#VALUE!</v>
      </c>
      <c r="AJ21" s="202">
        <f aca="true" t="shared" si="49" ref="AJ21:AJ36">IF(S21&lt;5,"",MID($E21,R21+1,N21-R21-1))</f>
      </c>
      <c r="AK21" s="202">
        <f aca="true" t="shared" si="50" ref="AK21:AK36">IF(S21&lt;5,"",MID($E21,N21+1,2))</f>
      </c>
      <c r="AL21" s="202">
        <f aca="true" t="shared" si="51" ref="AL21:AL36">IF(AJ21="","",IF(VALUE(AJ21)&gt;VALUE(AK21),1,5))</f>
      </c>
      <c r="AN21" s="202" t="e">
        <f aca="true" t="shared" si="52" ref="AN21:AN36">SUM(V21,Z21,AD21,AH21,AL21)</f>
        <v>#VALUE!</v>
      </c>
      <c r="AP21" s="203" t="e">
        <f aca="true" t="shared" si="53" ref="AP21:AP36">IF(AN21&lt;1,0,IF(AN21&lt;14,1,2))</f>
        <v>#VALUE!</v>
      </c>
    </row>
    <row r="22" spans="1:42" ht="10.5" customHeight="1">
      <c r="A22" s="208" t="s">
        <v>52</v>
      </c>
      <c r="B22" s="207" t="str">
        <f>REPT(H15,1)</f>
        <v> </v>
      </c>
      <c r="C22" s="207" t="s">
        <v>35</v>
      </c>
      <c r="D22" s="207" t="str">
        <f>REPT(H16,1)</f>
        <v> </v>
      </c>
      <c r="E22" s="351"/>
      <c r="F22" s="207" t="str">
        <f>IF(S22&lt;2,TOM,IF($AP22=1,B22,D22))</f>
        <v> </v>
      </c>
      <c r="G22" s="204"/>
      <c r="H22" s="207" t="str">
        <f>IF(S22&lt;2,TOM,IF($AP22=1,D22,B22))</f>
        <v> </v>
      </c>
      <c r="I22" s="202">
        <f t="shared" si="29"/>
        <v>0</v>
      </c>
      <c r="J22" s="202" t="e">
        <f t="shared" si="30"/>
        <v>#VALUE!</v>
      </c>
      <c r="K22" s="202" t="e">
        <f t="shared" si="31"/>
        <v>#VALUE!</v>
      </c>
      <c r="L22" s="202" t="e">
        <f t="shared" si="32"/>
        <v>#VALUE!</v>
      </c>
      <c r="M22" s="202" t="e">
        <f t="shared" si="33"/>
        <v>#VALUE!</v>
      </c>
      <c r="N22" s="202" t="e">
        <f t="shared" si="34"/>
        <v>#VALUE!</v>
      </c>
      <c r="O22" s="202" t="e">
        <f t="shared" si="35"/>
        <v>#VALUE!</v>
      </c>
      <c r="P22" s="202" t="e">
        <f t="shared" si="36"/>
        <v>#VALUE!</v>
      </c>
      <c r="Q22" s="202" t="e">
        <f t="shared" si="36"/>
        <v>#VALUE!</v>
      </c>
      <c r="R22" s="202" t="e">
        <f t="shared" si="36"/>
        <v>#VALUE!</v>
      </c>
      <c r="S22" s="202">
        <f t="shared" si="37"/>
        <v>0</v>
      </c>
      <c r="T22" s="202" t="e">
        <f t="shared" si="38"/>
        <v>#VALUE!</v>
      </c>
      <c r="U22" s="202" t="e">
        <f t="shared" si="39"/>
        <v>#VALUE!</v>
      </c>
      <c r="V22" s="202" t="e">
        <f t="shared" si="28"/>
        <v>#VALUE!</v>
      </c>
      <c r="W22" s="203"/>
      <c r="X22" s="202" t="e">
        <f t="shared" si="40"/>
        <v>#VALUE!</v>
      </c>
      <c r="Y22" s="202" t="e">
        <f t="shared" si="41"/>
        <v>#VALUE!</v>
      </c>
      <c r="Z22" s="202" t="e">
        <f t="shared" si="42"/>
        <v>#VALUE!</v>
      </c>
      <c r="AA22" s="203"/>
      <c r="AB22" s="202" t="e">
        <f t="shared" si="43"/>
        <v>#VALUE!</v>
      </c>
      <c r="AC22" s="202" t="e">
        <f t="shared" si="44"/>
        <v>#VALUE!</v>
      </c>
      <c r="AD22" s="202" t="e">
        <f t="shared" si="45"/>
        <v>#VALUE!</v>
      </c>
      <c r="AF22" s="202" t="e">
        <f t="shared" si="46"/>
        <v>#VALUE!</v>
      </c>
      <c r="AG22" s="202" t="e">
        <f t="shared" si="47"/>
        <v>#VALUE!</v>
      </c>
      <c r="AH22" s="202" t="e">
        <f t="shared" si="48"/>
        <v>#VALUE!</v>
      </c>
      <c r="AJ22" s="202">
        <f t="shared" si="49"/>
      </c>
      <c r="AK22" s="202">
        <f t="shared" si="50"/>
      </c>
      <c r="AL22" s="202">
        <f t="shared" si="51"/>
      </c>
      <c r="AN22" s="202" t="e">
        <f t="shared" si="52"/>
        <v>#VALUE!</v>
      </c>
      <c r="AP22" s="203" t="e">
        <f t="shared" si="53"/>
        <v>#VALUE!</v>
      </c>
    </row>
    <row r="23" spans="1:42" ht="10.5" customHeight="1">
      <c r="A23" s="208" t="s">
        <v>53</v>
      </c>
      <c r="B23" s="207" t="str">
        <f>REPT(F21,1)</f>
        <v> </v>
      </c>
      <c r="C23" s="207" t="s">
        <v>35</v>
      </c>
      <c r="D23" s="207" t="str">
        <f>REPT(F22,1)</f>
        <v> </v>
      </c>
      <c r="E23" s="351"/>
      <c r="F23" s="207" t="str">
        <f>IF(S23&lt;2,TOM,IF($AP23=1,B23,D23))</f>
        <v> </v>
      </c>
      <c r="G23" s="204"/>
      <c r="H23" s="207" t="str">
        <f>IF(S23&lt;2,TOM,IF($AP23=1,D23,B23))</f>
        <v> </v>
      </c>
      <c r="I23" s="202">
        <f t="shared" si="29"/>
        <v>0</v>
      </c>
      <c r="J23" s="202" t="e">
        <f t="shared" si="30"/>
        <v>#VALUE!</v>
      </c>
      <c r="K23" s="202" t="e">
        <f t="shared" si="31"/>
        <v>#VALUE!</v>
      </c>
      <c r="L23" s="202" t="e">
        <f t="shared" si="32"/>
        <v>#VALUE!</v>
      </c>
      <c r="M23" s="202" t="e">
        <f t="shared" si="33"/>
        <v>#VALUE!</v>
      </c>
      <c r="N23" s="202" t="e">
        <f t="shared" si="34"/>
        <v>#VALUE!</v>
      </c>
      <c r="O23" s="202" t="e">
        <f t="shared" si="35"/>
        <v>#VALUE!</v>
      </c>
      <c r="P23" s="202" t="e">
        <f t="shared" si="36"/>
        <v>#VALUE!</v>
      </c>
      <c r="Q23" s="202" t="e">
        <f t="shared" si="36"/>
        <v>#VALUE!</v>
      </c>
      <c r="R23" s="202" t="e">
        <f t="shared" si="36"/>
        <v>#VALUE!</v>
      </c>
      <c r="S23" s="202">
        <f t="shared" si="37"/>
        <v>0</v>
      </c>
      <c r="T23" s="202" t="e">
        <f t="shared" si="38"/>
        <v>#VALUE!</v>
      </c>
      <c r="U23" s="202" t="e">
        <f t="shared" si="39"/>
        <v>#VALUE!</v>
      </c>
      <c r="V23" s="202" t="e">
        <f t="shared" si="28"/>
        <v>#VALUE!</v>
      </c>
      <c r="W23" s="203"/>
      <c r="X23" s="202" t="e">
        <f t="shared" si="40"/>
        <v>#VALUE!</v>
      </c>
      <c r="Y23" s="202" t="e">
        <f t="shared" si="41"/>
        <v>#VALUE!</v>
      </c>
      <c r="Z23" s="202" t="e">
        <f t="shared" si="42"/>
        <v>#VALUE!</v>
      </c>
      <c r="AA23" s="203"/>
      <c r="AB23" s="202" t="e">
        <f t="shared" si="43"/>
        <v>#VALUE!</v>
      </c>
      <c r="AC23" s="202" t="e">
        <f t="shared" si="44"/>
        <v>#VALUE!</v>
      </c>
      <c r="AD23" s="202" t="e">
        <f t="shared" si="45"/>
        <v>#VALUE!</v>
      </c>
      <c r="AF23" s="202" t="e">
        <f t="shared" si="46"/>
        <v>#VALUE!</v>
      </c>
      <c r="AG23" s="202" t="e">
        <f t="shared" si="47"/>
        <v>#VALUE!</v>
      </c>
      <c r="AH23" s="202" t="e">
        <f t="shared" si="48"/>
        <v>#VALUE!</v>
      </c>
      <c r="AJ23" s="202">
        <f t="shared" si="49"/>
      </c>
      <c r="AK23" s="202">
        <f t="shared" si="50"/>
      </c>
      <c r="AL23" s="202">
        <f t="shared" si="51"/>
      </c>
      <c r="AN23" s="202" t="e">
        <f t="shared" si="52"/>
        <v>#VALUE!</v>
      </c>
      <c r="AP23" s="203" t="e">
        <f t="shared" si="53"/>
        <v>#VALUE!</v>
      </c>
    </row>
    <row r="24" spans="1:42" ht="10.5" customHeight="1">
      <c r="A24" s="208" t="s">
        <v>54</v>
      </c>
      <c r="B24" s="207" t="str">
        <f>REPT(H21,1)</f>
        <v> </v>
      </c>
      <c r="C24" s="207" t="s">
        <v>35</v>
      </c>
      <c r="D24" s="207" t="str">
        <f>REPT(H22,1)</f>
        <v> </v>
      </c>
      <c r="E24" s="351"/>
      <c r="F24" s="207" t="str">
        <f>IF(S24&lt;2,TOM,IF($AP24=1,B24,D24))</f>
        <v> </v>
      </c>
      <c r="G24" s="204"/>
      <c r="H24" s="207" t="str">
        <f>IF(S24&lt;2,TOM,IF($AP24=1,D24,B24))</f>
        <v> </v>
      </c>
      <c r="I24" s="202">
        <f t="shared" si="29"/>
        <v>0</v>
      </c>
      <c r="J24" s="202" t="e">
        <f t="shared" si="30"/>
        <v>#VALUE!</v>
      </c>
      <c r="K24" s="202" t="e">
        <f t="shared" si="31"/>
        <v>#VALUE!</v>
      </c>
      <c r="L24" s="202" t="e">
        <f t="shared" si="32"/>
        <v>#VALUE!</v>
      </c>
      <c r="M24" s="202" t="e">
        <f t="shared" si="33"/>
        <v>#VALUE!</v>
      </c>
      <c r="N24" s="202" t="e">
        <f t="shared" si="34"/>
        <v>#VALUE!</v>
      </c>
      <c r="O24" s="202" t="e">
        <f t="shared" si="35"/>
        <v>#VALUE!</v>
      </c>
      <c r="P24" s="202" t="e">
        <f t="shared" si="36"/>
        <v>#VALUE!</v>
      </c>
      <c r="Q24" s="202" t="e">
        <f t="shared" si="36"/>
        <v>#VALUE!</v>
      </c>
      <c r="R24" s="202" t="e">
        <f t="shared" si="36"/>
        <v>#VALUE!</v>
      </c>
      <c r="S24" s="202">
        <f t="shared" si="37"/>
        <v>0</v>
      </c>
      <c r="T24" s="202" t="e">
        <f t="shared" si="38"/>
        <v>#VALUE!</v>
      </c>
      <c r="U24" s="202" t="e">
        <f t="shared" si="39"/>
        <v>#VALUE!</v>
      </c>
      <c r="V24" s="202" t="e">
        <f t="shared" si="28"/>
        <v>#VALUE!</v>
      </c>
      <c r="W24" s="203"/>
      <c r="X24" s="202" t="e">
        <f t="shared" si="40"/>
        <v>#VALUE!</v>
      </c>
      <c r="Y24" s="202" t="e">
        <f t="shared" si="41"/>
        <v>#VALUE!</v>
      </c>
      <c r="Z24" s="202" t="e">
        <f t="shared" si="42"/>
        <v>#VALUE!</v>
      </c>
      <c r="AA24" s="203"/>
      <c r="AB24" s="202" t="e">
        <f t="shared" si="43"/>
        <v>#VALUE!</v>
      </c>
      <c r="AC24" s="202" t="e">
        <f t="shared" si="44"/>
        <v>#VALUE!</v>
      </c>
      <c r="AD24" s="202" t="e">
        <f t="shared" si="45"/>
        <v>#VALUE!</v>
      </c>
      <c r="AF24" s="202" t="e">
        <f t="shared" si="46"/>
        <v>#VALUE!</v>
      </c>
      <c r="AG24" s="202" t="e">
        <f t="shared" si="47"/>
        <v>#VALUE!</v>
      </c>
      <c r="AH24" s="202" t="e">
        <f t="shared" si="48"/>
        <v>#VALUE!</v>
      </c>
      <c r="AJ24" s="202">
        <f t="shared" si="49"/>
      </c>
      <c r="AK24" s="202">
        <f t="shared" si="50"/>
      </c>
      <c r="AL24" s="202">
        <f t="shared" si="51"/>
      </c>
      <c r="AN24" s="202" t="e">
        <f t="shared" si="52"/>
        <v>#VALUE!</v>
      </c>
      <c r="AP24" s="203" t="e">
        <f t="shared" si="53"/>
        <v>#VALUE!</v>
      </c>
    </row>
    <row r="25" spans="1:42" ht="10.5" customHeight="1">
      <c r="A25" s="208" t="s">
        <v>55</v>
      </c>
      <c r="B25" s="207" t="str">
        <f>REPT(H5,1)</f>
        <v> </v>
      </c>
      <c r="C25" s="207" t="s">
        <v>35</v>
      </c>
      <c r="D25" s="207" t="str">
        <f>REPT(H6,1)</f>
        <v> </v>
      </c>
      <c r="E25" s="351"/>
      <c r="F25" s="207" t="str">
        <f aca="true" t="shared" si="54" ref="F25:F36">IF(S25&lt;2,TOM,IF($AP25=1,B25,D25))</f>
        <v> </v>
      </c>
      <c r="G25" s="204"/>
      <c r="H25" s="207" t="str">
        <f aca="true" t="shared" si="55" ref="H25:H36">IF(S25&lt;2,TOM,IF($AP25=1,D25,B25))</f>
        <v> </v>
      </c>
      <c r="I25" s="202">
        <f t="shared" si="29"/>
        <v>0</v>
      </c>
      <c r="J25" s="202" t="e">
        <f t="shared" si="30"/>
        <v>#VALUE!</v>
      </c>
      <c r="K25" s="202" t="e">
        <f t="shared" si="31"/>
        <v>#VALUE!</v>
      </c>
      <c r="L25" s="202" t="e">
        <f t="shared" si="32"/>
        <v>#VALUE!</v>
      </c>
      <c r="M25" s="202" t="e">
        <f t="shared" si="33"/>
        <v>#VALUE!</v>
      </c>
      <c r="N25" s="202" t="e">
        <f t="shared" si="34"/>
        <v>#VALUE!</v>
      </c>
      <c r="O25" s="202" t="e">
        <f t="shared" si="35"/>
        <v>#VALUE!</v>
      </c>
      <c r="P25" s="202" t="e">
        <f t="shared" si="36"/>
        <v>#VALUE!</v>
      </c>
      <c r="Q25" s="202" t="e">
        <f t="shared" si="36"/>
        <v>#VALUE!</v>
      </c>
      <c r="R25" s="202" t="e">
        <f t="shared" si="36"/>
        <v>#VALUE!</v>
      </c>
      <c r="S25" s="202">
        <f t="shared" si="37"/>
        <v>0</v>
      </c>
      <c r="T25" s="202" t="e">
        <f t="shared" si="38"/>
        <v>#VALUE!</v>
      </c>
      <c r="U25" s="202" t="e">
        <f t="shared" si="39"/>
        <v>#VALUE!</v>
      </c>
      <c r="V25" s="202" t="e">
        <f t="shared" si="28"/>
        <v>#VALUE!</v>
      </c>
      <c r="W25" s="203"/>
      <c r="X25" s="202" t="e">
        <f t="shared" si="40"/>
        <v>#VALUE!</v>
      </c>
      <c r="Y25" s="202" t="e">
        <f t="shared" si="41"/>
        <v>#VALUE!</v>
      </c>
      <c r="Z25" s="202" t="e">
        <f t="shared" si="42"/>
        <v>#VALUE!</v>
      </c>
      <c r="AA25" s="203"/>
      <c r="AB25" s="202" t="e">
        <f t="shared" si="43"/>
        <v>#VALUE!</v>
      </c>
      <c r="AC25" s="202" t="e">
        <f t="shared" si="44"/>
        <v>#VALUE!</v>
      </c>
      <c r="AD25" s="202" t="e">
        <f t="shared" si="45"/>
        <v>#VALUE!</v>
      </c>
      <c r="AF25" s="202" t="e">
        <f t="shared" si="46"/>
        <v>#VALUE!</v>
      </c>
      <c r="AG25" s="202" t="e">
        <f t="shared" si="47"/>
        <v>#VALUE!</v>
      </c>
      <c r="AH25" s="202" t="e">
        <f t="shared" si="48"/>
        <v>#VALUE!</v>
      </c>
      <c r="AJ25" s="202">
        <f t="shared" si="49"/>
      </c>
      <c r="AK25" s="202">
        <f t="shared" si="50"/>
      </c>
      <c r="AL25" s="202">
        <f t="shared" si="51"/>
      </c>
      <c r="AN25" s="202" t="e">
        <f t="shared" si="52"/>
        <v>#VALUE!</v>
      </c>
      <c r="AP25" s="203" t="e">
        <f t="shared" si="53"/>
        <v>#VALUE!</v>
      </c>
    </row>
    <row r="26" spans="1:42" ht="10.5" customHeight="1">
      <c r="A26" s="208" t="s">
        <v>56</v>
      </c>
      <c r="B26" s="207" t="str">
        <f>REPT(H7,1)</f>
        <v> </v>
      </c>
      <c r="C26" s="207" t="s">
        <v>35</v>
      </c>
      <c r="D26" s="207" t="str">
        <f>REPT(H8,1)</f>
        <v> </v>
      </c>
      <c r="E26" s="351"/>
      <c r="F26" s="207" t="str">
        <f t="shared" si="54"/>
        <v> </v>
      </c>
      <c r="G26" s="204"/>
      <c r="H26" s="207" t="str">
        <f t="shared" si="55"/>
        <v> </v>
      </c>
      <c r="I26" s="202">
        <f t="shared" si="29"/>
        <v>0</v>
      </c>
      <c r="J26" s="202" t="e">
        <f t="shared" si="30"/>
        <v>#VALUE!</v>
      </c>
      <c r="K26" s="202" t="e">
        <f t="shared" si="31"/>
        <v>#VALUE!</v>
      </c>
      <c r="L26" s="202" t="e">
        <f t="shared" si="32"/>
        <v>#VALUE!</v>
      </c>
      <c r="M26" s="202" t="e">
        <f t="shared" si="33"/>
        <v>#VALUE!</v>
      </c>
      <c r="N26" s="202" t="e">
        <f t="shared" si="34"/>
        <v>#VALUE!</v>
      </c>
      <c r="O26" s="202" t="e">
        <f t="shared" si="35"/>
        <v>#VALUE!</v>
      </c>
      <c r="P26" s="202" t="e">
        <f t="shared" si="36"/>
        <v>#VALUE!</v>
      </c>
      <c r="Q26" s="202" t="e">
        <f t="shared" si="36"/>
        <v>#VALUE!</v>
      </c>
      <c r="R26" s="202" t="e">
        <f t="shared" si="36"/>
        <v>#VALUE!</v>
      </c>
      <c r="S26" s="202">
        <f t="shared" si="37"/>
        <v>0</v>
      </c>
      <c r="T26" s="202" t="e">
        <f t="shared" si="38"/>
        <v>#VALUE!</v>
      </c>
      <c r="U26" s="202" t="e">
        <f t="shared" si="39"/>
        <v>#VALUE!</v>
      </c>
      <c r="V26" s="202" t="e">
        <f t="shared" si="28"/>
        <v>#VALUE!</v>
      </c>
      <c r="W26" s="203"/>
      <c r="X26" s="202" t="e">
        <f t="shared" si="40"/>
        <v>#VALUE!</v>
      </c>
      <c r="Y26" s="202" t="e">
        <f t="shared" si="41"/>
        <v>#VALUE!</v>
      </c>
      <c r="Z26" s="202" t="e">
        <f t="shared" si="42"/>
        <v>#VALUE!</v>
      </c>
      <c r="AA26" s="203"/>
      <c r="AB26" s="202" t="e">
        <f t="shared" si="43"/>
        <v>#VALUE!</v>
      </c>
      <c r="AC26" s="202" t="e">
        <f t="shared" si="44"/>
        <v>#VALUE!</v>
      </c>
      <c r="AD26" s="202" t="e">
        <f t="shared" si="45"/>
        <v>#VALUE!</v>
      </c>
      <c r="AF26" s="202" t="e">
        <f t="shared" si="46"/>
        <v>#VALUE!</v>
      </c>
      <c r="AG26" s="202" t="e">
        <f t="shared" si="47"/>
        <v>#VALUE!</v>
      </c>
      <c r="AH26" s="202" t="e">
        <f t="shared" si="48"/>
        <v>#VALUE!</v>
      </c>
      <c r="AJ26" s="202">
        <f t="shared" si="49"/>
      </c>
      <c r="AK26" s="202">
        <f t="shared" si="50"/>
      </c>
      <c r="AL26" s="202">
        <f t="shared" si="51"/>
      </c>
      <c r="AN26" s="202" t="e">
        <f t="shared" si="52"/>
        <v>#VALUE!</v>
      </c>
      <c r="AP26" s="203" t="e">
        <f t="shared" si="53"/>
        <v>#VALUE!</v>
      </c>
    </row>
    <row r="27" spans="1:42" ht="10.5" customHeight="1">
      <c r="A27" s="208" t="s">
        <v>57</v>
      </c>
      <c r="B27" s="207" t="str">
        <f>REPT(H9,1)</f>
        <v> </v>
      </c>
      <c r="C27" s="207" t="s">
        <v>35</v>
      </c>
      <c r="D27" s="207" t="str">
        <f>REPT(H10,1)</f>
        <v> </v>
      </c>
      <c r="E27" s="351"/>
      <c r="F27" s="207" t="str">
        <f t="shared" si="54"/>
        <v> </v>
      </c>
      <c r="G27" s="204"/>
      <c r="H27" s="207" t="str">
        <f t="shared" si="55"/>
        <v> </v>
      </c>
      <c r="I27" s="202">
        <f t="shared" si="29"/>
        <v>0</v>
      </c>
      <c r="J27" s="202" t="e">
        <f t="shared" si="30"/>
        <v>#VALUE!</v>
      </c>
      <c r="K27" s="202" t="e">
        <f t="shared" si="31"/>
        <v>#VALUE!</v>
      </c>
      <c r="L27" s="202" t="e">
        <f t="shared" si="32"/>
        <v>#VALUE!</v>
      </c>
      <c r="M27" s="202" t="e">
        <f t="shared" si="33"/>
        <v>#VALUE!</v>
      </c>
      <c r="N27" s="202" t="e">
        <f t="shared" si="34"/>
        <v>#VALUE!</v>
      </c>
      <c r="O27" s="202" t="e">
        <f t="shared" si="35"/>
        <v>#VALUE!</v>
      </c>
      <c r="P27" s="202" t="e">
        <f t="shared" si="36"/>
        <v>#VALUE!</v>
      </c>
      <c r="Q27" s="202" t="e">
        <f t="shared" si="36"/>
        <v>#VALUE!</v>
      </c>
      <c r="R27" s="202" t="e">
        <f t="shared" si="36"/>
        <v>#VALUE!</v>
      </c>
      <c r="S27" s="202">
        <f t="shared" si="37"/>
        <v>0</v>
      </c>
      <c r="T27" s="202" t="e">
        <f t="shared" si="38"/>
        <v>#VALUE!</v>
      </c>
      <c r="U27" s="202" t="e">
        <f t="shared" si="39"/>
        <v>#VALUE!</v>
      </c>
      <c r="V27" s="202" t="e">
        <f t="shared" si="28"/>
        <v>#VALUE!</v>
      </c>
      <c r="W27" s="203"/>
      <c r="X27" s="202" t="e">
        <f t="shared" si="40"/>
        <v>#VALUE!</v>
      </c>
      <c r="Y27" s="202" t="e">
        <f t="shared" si="41"/>
        <v>#VALUE!</v>
      </c>
      <c r="Z27" s="202" t="e">
        <f t="shared" si="42"/>
        <v>#VALUE!</v>
      </c>
      <c r="AA27" s="203"/>
      <c r="AB27" s="202" t="e">
        <f t="shared" si="43"/>
        <v>#VALUE!</v>
      </c>
      <c r="AC27" s="202" t="e">
        <f t="shared" si="44"/>
        <v>#VALUE!</v>
      </c>
      <c r="AD27" s="202" t="e">
        <f t="shared" si="45"/>
        <v>#VALUE!</v>
      </c>
      <c r="AF27" s="202" t="e">
        <f t="shared" si="46"/>
        <v>#VALUE!</v>
      </c>
      <c r="AG27" s="202" t="e">
        <f t="shared" si="47"/>
        <v>#VALUE!</v>
      </c>
      <c r="AH27" s="202" t="e">
        <f t="shared" si="48"/>
        <v>#VALUE!</v>
      </c>
      <c r="AJ27" s="202">
        <f t="shared" si="49"/>
      </c>
      <c r="AK27" s="202">
        <f t="shared" si="50"/>
      </c>
      <c r="AL27" s="202">
        <f t="shared" si="51"/>
      </c>
      <c r="AN27" s="202" t="e">
        <f t="shared" si="52"/>
        <v>#VALUE!</v>
      </c>
      <c r="AP27" s="203" t="e">
        <f t="shared" si="53"/>
        <v>#VALUE!</v>
      </c>
    </row>
    <row r="28" spans="1:42" ht="10.5" customHeight="1">
      <c r="A28" s="208" t="s">
        <v>58</v>
      </c>
      <c r="B28" s="207" t="str">
        <f>REPT(H11,1)</f>
        <v> </v>
      </c>
      <c r="C28" s="207" t="s">
        <v>35</v>
      </c>
      <c r="D28" s="207" t="str">
        <f>REPT(H12,1)</f>
        <v> </v>
      </c>
      <c r="E28" s="351"/>
      <c r="F28" s="207" t="str">
        <f t="shared" si="54"/>
        <v> </v>
      </c>
      <c r="G28" s="204"/>
      <c r="H28" s="207" t="str">
        <f t="shared" si="55"/>
        <v> </v>
      </c>
      <c r="I28" s="202">
        <f t="shared" si="29"/>
        <v>0</v>
      </c>
      <c r="J28" s="202" t="e">
        <f t="shared" si="30"/>
        <v>#VALUE!</v>
      </c>
      <c r="K28" s="202" t="e">
        <f t="shared" si="31"/>
        <v>#VALUE!</v>
      </c>
      <c r="L28" s="202" t="e">
        <f t="shared" si="32"/>
        <v>#VALUE!</v>
      </c>
      <c r="M28" s="202" t="e">
        <f t="shared" si="33"/>
        <v>#VALUE!</v>
      </c>
      <c r="N28" s="202" t="e">
        <f t="shared" si="34"/>
        <v>#VALUE!</v>
      </c>
      <c r="O28" s="202" t="e">
        <f t="shared" si="35"/>
        <v>#VALUE!</v>
      </c>
      <c r="P28" s="202" t="e">
        <f t="shared" si="36"/>
        <v>#VALUE!</v>
      </c>
      <c r="Q28" s="202" t="e">
        <f t="shared" si="36"/>
        <v>#VALUE!</v>
      </c>
      <c r="R28" s="202" t="e">
        <f t="shared" si="36"/>
        <v>#VALUE!</v>
      </c>
      <c r="S28" s="202">
        <f t="shared" si="37"/>
        <v>0</v>
      </c>
      <c r="T28" s="202" t="e">
        <f t="shared" si="38"/>
        <v>#VALUE!</v>
      </c>
      <c r="U28" s="202" t="e">
        <f t="shared" si="39"/>
        <v>#VALUE!</v>
      </c>
      <c r="V28" s="202" t="e">
        <f aca="true" t="shared" si="56" ref="V28:V36">IF(VALUE(T28)=VALUE(U28),-99,IF(VALUE(T28)&gt;VALUE(U28),1,5))</f>
        <v>#VALUE!</v>
      </c>
      <c r="W28" s="203"/>
      <c r="X28" s="202" t="e">
        <f t="shared" si="40"/>
        <v>#VALUE!</v>
      </c>
      <c r="Y28" s="202" t="e">
        <f t="shared" si="41"/>
        <v>#VALUE!</v>
      </c>
      <c r="Z28" s="202" t="e">
        <f t="shared" si="42"/>
        <v>#VALUE!</v>
      </c>
      <c r="AA28" s="203"/>
      <c r="AB28" s="202" t="e">
        <f t="shared" si="43"/>
        <v>#VALUE!</v>
      </c>
      <c r="AC28" s="202" t="e">
        <f t="shared" si="44"/>
        <v>#VALUE!</v>
      </c>
      <c r="AD28" s="202" t="e">
        <f t="shared" si="45"/>
        <v>#VALUE!</v>
      </c>
      <c r="AF28" s="202" t="e">
        <f t="shared" si="46"/>
        <v>#VALUE!</v>
      </c>
      <c r="AG28" s="202" t="e">
        <f t="shared" si="47"/>
        <v>#VALUE!</v>
      </c>
      <c r="AH28" s="202" t="e">
        <f t="shared" si="48"/>
        <v>#VALUE!</v>
      </c>
      <c r="AJ28" s="202">
        <f t="shared" si="49"/>
      </c>
      <c r="AK28" s="202">
        <f t="shared" si="50"/>
      </c>
      <c r="AL28" s="202">
        <f t="shared" si="51"/>
      </c>
      <c r="AN28" s="202" t="e">
        <f t="shared" si="52"/>
        <v>#VALUE!</v>
      </c>
      <c r="AP28" s="203" t="e">
        <f t="shared" si="53"/>
        <v>#VALUE!</v>
      </c>
    </row>
    <row r="29" spans="1:42" ht="10.5" customHeight="1">
      <c r="A29" s="208" t="s">
        <v>59</v>
      </c>
      <c r="B29" s="207" t="str">
        <f>REPT(F25,1)</f>
        <v> </v>
      </c>
      <c r="C29" s="207" t="s">
        <v>35</v>
      </c>
      <c r="D29" s="207" t="str">
        <f>REPT(F26,1)</f>
        <v> </v>
      </c>
      <c r="E29" s="351"/>
      <c r="F29" s="207" t="str">
        <f t="shared" si="54"/>
        <v> </v>
      </c>
      <c r="G29" s="204"/>
      <c r="H29" s="207" t="str">
        <f t="shared" si="55"/>
        <v> </v>
      </c>
      <c r="I29" s="202">
        <f t="shared" si="29"/>
        <v>0</v>
      </c>
      <c r="J29" s="202" t="e">
        <f t="shared" si="30"/>
        <v>#VALUE!</v>
      </c>
      <c r="K29" s="202" t="e">
        <f t="shared" si="31"/>
        <v>#VALUE!</v>
      </c>
      <c r="L29" s="202" t="e">
        <f t="shared" si="32"/>
        <v>#VALUE!</v>
      </c>
      <c r="M29" s="202" t="e">
        <f t="shared" si="33"/>
        <v>#VALUE!</v>
      </c>
      <c r="N29" s="202" t="e">
        <f t="shared" si="34"/>
        <v>#VALUE!</v>
      </c>
      <c r="O29" s="202" t="e">
        <f t="shared" si="35"/>
        <v>#VALUE!</v>
      </c>
      <c r="P29" s="202" t="e">
        <f t="shared" si="36"/>
        <v>#VALUE!</v>
      </c>
      <c r="Q29" s="202" t="e">
        <f t="shared" si="36"/>
        <v>#VALUE!</v>
      </c>
      <c r="R29" s="202" t="e">
        <f t="shared" si="36"/>
        <v>#VALUE!</v>
      </c>
      <c r="S29" s="202">
        <f t="shared" si="37"/>
        <v>0</v>
      </c>
      <c r="T29" s="202" t="e">
        <f t="shared" si="38"/>
        <v>#VALUE!</v>
      </c>
      <c r="U29" s="202" t="e">
        <f t="shared" si="39"/>
        <v>#VALUE!</v>
      </c>
      <c r="V29" s="202" t="e">
        <f t="shared" si="56"/>
        <v>#VALUE!</v>
      </c>
      <c r="W29" s="203"/>
      <c r="X29" s="202" t="e">
        <f t="shared" si="40"/>
        <v>#VALUE!</v>
      </c>
      <c r="Y29" s="202" t="e">
        <f t="shared" si="41"/>
        <v>#VALUE!</v>
      </c>
      <c r="Z29" s="202" t="e">
        <f t="shared" si="42"/>
        <v>#VALUE!</v>
      </c>
      <c r="AA29" s="203"/>
      <c r="AB29" s="202" t="e">
        <f t="shared" si="43"/>
        <v>#VALUE!</v>
      </c>
      <c r="AC29" s="202" t="e">
        <f t="shared" si="44"/>
        <v>#VALUE!</v>
      </c>
      <c r="AD29" s="202" t="e">
        <f t="shared" si="45"/>
        <v>#VALUE!</v>
      </c>
      <c r="AF29" s="202" t="e">
        <f t="shared" si="46"/>
        <v>#VALUE!</v>
      </c>
      <c r="AG29" s="202" t="e">
        <f t="shared" si="47"/>
        <v>#VALUE!</v>
      </c>
      <c r="AH29" s="202" t="e">
        <f t="shared" si="48"/>
        <v>#VALUE!</v>
      </c>
      <c r="AJ29" s="202">
        <f t="shared" si="49"/>
      </c>
      <c r="AK29" s="202">
        <f t="shared" si="50"/>
      </c>
      <c r="AL29" s="202">
        <f t="shared" si="51"/>
      </c>
      <c r="AN29" s="202" t="e">
        <f t="shared" si="52"/>
        <v>#VALUE!</v>
      </c>
      <c r="AP29" s="203" t="e">
        <f t="shared" si="53"/>
        <v>#VALUE!</v>
      </c>
    </row>
    <row r="30" spans="1:42" ht="10.5" customHeight="1">
      <c r="A30" s="208" t="s">
        <v>60</v>
      </c>
      <c r="B30" s="207" t="str">
        <f>REPT(F27,1)</f>
        <v> </v>
      </c>
      <c r="C30" s="207" t="s">
        <v>35</v>
      </c>
      <c r="D30" s="207" t="str">
        <f>REPT(F28,1)</f>
        <v> </v>
      </c>
      <c r="E30" s="351"/>
      <c r="F30" s="207" t="str">
        <f t="shared" si="54"/>
        <v> </v>
      </c>
      <c r="G30" s="204"/>
      <c r="H30" s="207" t="str">
        <f t="shared" si="55"/>
        <v> </v>
      </c>
      <c r="I30" s="202">
        <f t="shared" si="29"/>
        <v>0</v>
      </c>
      <c r="J30" s="202" t="e">
        <f t="shared" si="30"/>
        <v>#VALUE!</v>
      </c>
      <c r="K30" s="202" t="e">
        <f t="shared" si="31"/>
        <v>#VALUE!</v>
      </c>
      <c r="L30" s="202" t="e">
        <f t="shared" si="32"/>
        <v>#VALUE!</v>
      </c>
      <c r="M30" s="202" t="e">
        <f t="shared" si="33"/>
        <v>#VALUE!</v>
      </c>
      <c r="N30" s="202" t="e">
        <f t="shared" si="34"/>
        <v>#VALUE!</v>
      </c>
      <c r="O30" s="202" t="e">
        <f t="shared" si="35"/>
        <v>#VALUE!</v>
      </c>
      <c r="P30" s="202" t="e">
        <f t="shared" si="36"/>
        <v>#VALUE!</v>
      </c>
      <c r="Q30" s="202" t="e">
        <f t="shared" si="36"/>
        <v>#VALUE!</v>
      </c>
      <c r="R30" s="202" t="e">
        <f t="shared" si="36"/>
        <v>#VALUE!</v>
      </c>
      <c r="S30" s="202">
        <f t="shared" si="37"/>
        <v>0</v>
      </c>
      <c r="T30" s="202" t="e">
        <f t="shared" si="38"/>
        <v>#VALUE!</v>
      </c>
      <c r="U30" s="202" t="e">
        <f t="shared" si="39"/>
        <v>#VALUE!</v>
      </c>
      <c r="V30" s="202" t="e">
        <f t="shared" si="56"/>
        <v>#VALUE!</v>
      </c>
      <c r="W30" s="203"/>
      <c r="X30" s="202" t="e">
        <f t="shared" si="40"/>
        <v>#VALUE!</v>
      </c>
      <c r="Y30" s="202" t="e">
        <f t="shared" si="41"/>
        <v>#VALUE!</v>
      </c>
      <c r="Z30" s="202" t="e">
        <f t="shared" si="42"/>
        <v>#VALUE!</v>
      </c>
      <c r="AA30" s="203"/>
      <c r="AB30" s="202" t="e">
        <f t="shared" si="43"/>
        <v>#VALUE!</v>
      </c>
      <c r="AC30" s="202" t="e">
        <f t="shared" si="44"/>
        <v>#VALUE!</v>
      </c>
      <c r="AD30" s="202" t="e">
        <f t="shared" si="45"/>
        <v>#VALUE!</v>
      </c>
      <c r="AF30" s="202" t="e">
        <f t="shared" si="46"/>
        <v>#VALUE!</v>
      </c>
      <c r="AG30" s="202" t="e">
        <f t="shared" si="47"/>
        <v>#VALUE!</v>
      </c>
      <c r="AH30" s="202" t="e">
        <f t="shared" si="48"/>
        <v>#VALUE!</v>
      </c>
      <c r="AJ30" s="202">
        <f t="shared" si="49"/>
      </c>
      <c r="AK30" s="202">
        <f t="shared" si="50"/>
      </c>
      <c r="AL30" s="202">
        <f t="shared" si="51"/>
      </c>
      <c r="AN30" s="202" t="e">
        <f t="shared" si="52"/>
        <v>#VALUE!</v>
      </c>
      <c r="AP30" s="203" t="e">
        <f t="shared" si="53"/>
        <v>#VALUE!</v>
      </c>
    </row>
    <row r="31" spans="1:42" ht="10.5" customHeight="1">
      <c r="A31" s="208" t="s">
        <v>61</v>
      </c>
      <c r="B31" s="207" t="str">
        <f>REPT(F29,1)</f>
        <v> </v>
      </c>
      <c r="C31" s="207" t="s">
        <v>35</v>
      </c>
      <c r="D31" s="207" t="str">
        <f>REPT(F30,1)</f>
        <v> </v>
      </c>
      <c r="E31" s="351"/>
      <c r="F31" s="207" t="str">
        <f t="shared" si="54"/>
        <v> </v>
      </c>
      <c r="G31" s="204"/>
      <c r="H31" s="207" t="str">
        <f t="shared" si="55"/>
        <v> </v>
      </c>
      <c r="I31" s="202">
        <f t="shared" si="29"/>
        <v>0</v>
      </c>
      <c r="J31" s="202" t="e">
        <f t="shared" si="30"/>
        <v>#VALUE!</v>
      </c>
      <c r="K31" s="202" t="e">
        <f t="shared" si="31"/>
        <v>#VALUE!</v>
      </c>
      <c r="L31" s="202" t="e">
        <f t="shared" si="32"/>
        <v>#VALUE!</v>
      </c>
      <c r="M31" s="202" t="e">
        <f t="shared" si="33"/>
        <v>#VALUE!</v>
      </c>
      <c r="N31" s="202" t="e">
        <f t="shared" si="34"/>
        <v>#VALUE!</v>
      </c>
      <c r="O31" s="202" t="e">
        <f t="shared" si="35"/>
        <v>#VALUE!</v>
      </c>
      <c r="P31" s="202" t="e">
        <f t="shared" si="36"/>
        <v>#VALUE!</v>
      </c>
      <c r="Q31" s="202" t="e">
        <f t="shared" si="36"/>
        <v>#VALUE!</v>
      </c>
      <c r="R31" s="202" t="e">
        <f t="shared" si="36"/>
        <v>#VALUE!</v>
      </c>
      <c r="S31" s="202">
        <f t="shared" si="37"/>
        <v>0</v>
      </c>
      <c r="T31" s="202" t="e">
        <f t="shared" si="38"/>
        <v>#VALUE!</v>
      </c>
      <c r="U31" s="202" t="e">
        <f t="shared" si="39"/>
        <v>#VALUE!</v>
      </c>
      <c r="V31" s="202" t="e">
        <f t="shared" si="56"/>
        <v>#VALUE!</v>
      </c>
      <c r="W31" s="203"/>
      <c r="X31" s="202" t="e">
        <f t="shared" si="40"/>
        <v>#VALUE!</v>
      </c>
      <c r="Y31" s="202" t="e">
        <f t="shared" si="41"/>
        <v>#VALUE!</v>
      </c>
      <c r="Z31" s="202" t="e">
        <f t="shared" si="42"/>
        <v>#VALUE!</v>
      </c>
      <c r="AA31" s="203"/>
      <c r="AB31" s="202" t="e">
        <f t="shared" si="43"/>
        <v>#VALUE!</v>
      </c>
      <c r="AC31" s="202" t="e">
        <f t="shared" si="44"/>
        <v>#VALUE!</v>
      </c>
      <c r="AD31" s="202" t="e">
        <f t="shared" si="45"/>
        <v>#VALUE!</v>
      </c>
      <c r="AF31" s="202" t="e">
        <f t="shared" si="46"/>
        <v>#VALUE!</v>
      </c>
      <c r="AG31" s="202" t="e">
        <f t="shared" si="47"/>
        <v>#VALUE!</v>
      </c>
      <c r="AH31" s="202" t="e">
        <f t="shared" si="48"/>
        <v>#VALUE!</v>
      </c>
      <c r="AJ31" s="202">
        <f t="shared" si="49"/>
      </c>
      <c r="AK31" s="202">
        <f t="shared" si="50"/>
      </c>
      <c r="AL31" s="202">
        <f t="shared" si="51"/>
      </c>
      <c r="AN31" s="202" t="e">
        <f t="shared" si="52"/>
        <v>#VALUE!</v>
      </c>
      <c r="AP31" s="203" t="e">
        <f t="shared" si="53"/>
        <v>#VALUE!</v>
      </c>
    </row>
    <row r="32" spans="1:42" ht="10.5" customHeight="1">
      <c r="A32" s="208" t="s">
        <v>62</v>
      </c>
      <c r="B32" s="207" t="str">
        <f>REPT(H29,1)</f>
        <v> </v>
      </c>
      <c r="C32" s="207" t="s">
        <v>35</v>
      </c>
      <c r="D32" s="207" t="str">
        <f>REPT(H30,1)</f>
        <v> </v>
      </c>
      <c r="E32" s="351"/>
      <c r="F32" s="207" t="str">
        <f t="shared" si="54"/>
        <v> </v>
      </c>
      <c r="G32" s="204"/>
      <c r="H32" s="207" t="str">
        <f t="shared" si="55"/>
        <v> </v>
      </c>
      <c r="I32" s="202">
        <f t="shared" si="29"/>
        <v>0</v>
      </c>
      <c r="J32" s="202" t="e">
        <f t="shared" si="30"/>
        <v>#VALUE!</v>
      </c>
      <c r="K32" s="202" t="e">
        <f t="shared" si="31"/>
        <v>#VALUE!</v>
      </c>
      <c r="L32" s="202" t="e">
        <f t="shared" si="32"/>
        <v>#VALUE!</v>
      </c>
      <c r="M32" s="202" t="e">
        <f t="shared" si="33"/>
        <v>#VALUE!</v>
      </c>
      <c r="N32" s="202" t="e">
        <f t="shared" si="34"/>
        <v>#VALUE!</v>
      </c>
      <c r="O32" s="202" t="e">
        <f t="shared" si="35"/>
        <v>#VALUE!</v>
      </c>
      <c r="P32" s="202" t="e">
        <f t="shared" si="36"/>
        <v>#VALUE!</v>
      </c>
      <c r="Q32" s="202" t="e">
        <f t="shared" si="36"/>
        <v>#VALUE!</v>
      </c>
      <c r="R32" s="202" t="e">
        <f t="shared" si="36"/>
        <v>#VALUE!</v>
      </c>
      <c r="S32" s="202">
        <f t="shared" si="37"/>
        <v>0</v>
      </c>
      <c r="T32" s="202" t="e">
        <f t="shared" si="38"/>
        <v>#VALUE!</v>
      </c>
      <c r="U32" s="202" t="e">
        <f t="shared" si="39"/>
        <v>#VALUE!</v>
      </c>
      <c r="V32" s="202" t="e">
        <f t="shared" si="56"/>
        <v>#VALUE!</v>
      </c>
      <c r="W32" s="203"/>
      <c r="X32" s="202" t="e">
        <f t="shared" si="40"/>
        <v>#VALUE!</v>
      </c>
      <c r="Y32" s="202" t="e">
        <f t="shared" si="41"/>
        <v>#VALUE!</v>
      </c>
      <c r="Z32" s="202" t="e">
        <f t="shared" si="42"/>
        <v>#VALUE!</v>
      </c>
      <c r="AA32" s="203"/>
      <c r="AB32" s="202" t="e">
        <f t="shared" si="43"/>
        <v>#VALUE!</v>
      </c>
      <c r="AC32" s="202" t="e">
        <f t="shared" si="44"/>
        <v>#VALUE!</v>
      </c>
      <c r="AD32" s="202" t="e">
        <f t="shared" si="45"/>
        <v>#VALUE!</v>
      </c>
      <c r="AF32" s="202" t="e">
        <f t="shared" si="46"/>
        <v>#VALUE!</v>
      </c>
      <c r="AG32" s="202" t="e">
        <f t="shared" si="47"/>
        <v>#VALUE!</v>
      </c>
      <c r="AH32" s="202" t="e">
        <f t="shared" si="48"/>
        <v>#VALUE!</v>
      </c>
      <c r="AJ32" s="202">
        <f t="shared" si="49"/>
      </c>
      <c r="AK32" s="202">
        <f t="shared" si="50"/>
      </c>
      <c r="AL32" s="202">
        <f t="shared" si="51"/>
      </c>
      <c r="AN32" s="202" t="e">
        <f t="shared" si="52"/>
        <v>#VALUE!</v>
      </c>
      <c r="AP32" s="203" t="e">
        <f t="shared" si="53"/>
        <v>#VALUE!</v>
      </c>
    </row>
    <row r="33" spans="1:42" ht="10.5" customHeight="1">
      <c r="A33" s="208" t="s">
        <v>63</v>
      </c>
      <c r="B33" s="207" t="str">
        <f>REPT(H25,1)</f>
        <v> </v>
      </c>
      <c r="C33" s="207" t="s">
        <v>35</v>
      </c>
      <c r="D33" s="207" t="str">
        <f>REPT(H26,1)</f>
        <v> </v>
      </c>
      <c r="E33" s="351"/>
      <c r="F33" s="207" t="str">
        <f t="shared" si="54"/>
        <v> </v>
      </c>
      <c r="G33" s="204"/>
      <c r="H33" s="207" t="str">
        <f t="shared" si="55"/>
        <v> </v>
      </c>
      <c r="I33" s="202">
        <f t="shared" si="29"/>
        <v>0</v>
      </c>
      <c r="J33" s="202" t="e">
        <f t="shared" si="30"/>
        <v>#VALUE!</v>
      </c>
      <c r="K33" s="202" t="e">
        <f t="shared" si="31"/>
        <v>#VALUE!</v>
      </c>
      <c r="L33" s="202" t="e">
        <f t="shared" si="32"/>
        <v>#VALUE!</v>
      </c>
      <c r="M33" s="202" t="e">
        <f t="shared" si="33"/>
        <v>#VALUE!</v>
      </c>
      <c r="N33" s="202" t="e">
        <f t="shared" si="34"/>
        <v>#VALUE!</v>
      </c>
      <c r="O33" s="202" t="e">
        <f t="shared" si="35"/>
        <v>#VALUE!</v>
      </c>
      <c r="P33" s="202" t="e">
        <f t="shared" si="36"/>
        <v>#VALUE!</v>
      </c>
      <c r="Q33" s="202" t="e">
        <f t="shared" si="36"/>
        <v>#VALUE!</v>
      </c>
      <c r="R33" s="202" t="e">
        <f t="shared" si="36"/>
        <v>#VALUE!</v>
      </c>
      <c r="S33" s="202">
        <f t="shared" si="37"/>
        <v>0</v>
      </c>
      <c r="T33" s="202" t="e">
        <f t="shared" si="38"/>
        <v>#VALUE!</v>
      </c>
      <c r="U33" s="202" t="e">
        <f t="shared" si="39"/>
        <v>#VALUE!</v>
      </c>
      <c r="V33" s="202" t="e">
        <f t="shared" si="56"/>
        <v>#VALUE!</v>
      </c>
      <c r="W33" s="203"/>
      <c r="X33" s="202" t="e">
        <f t="shared" si="40"/>
        <v>#VALUE!</v>
      </c>
      <c r="Y33" s="202" t="e">
        <f t="shared" si="41"/>
        <v>#VALUE!</v>
      </c>
      <c r="Z33" s="202" t="e">
        <f t="shared" si="42"/>
        <v>#VALUE!</v>
      </c>
      <c r="AA33" s="203"/>
      <c r="AB33" s="202" t="e">
        <f t="shared" si="43"/>
        <v>#VALUE!</v>
      </c>
      <c r="AC33" s="202" t="e">
        <f t="shared" si="44"/>
        <v>#VALUE!</v>
      </c>
      <c r="AD33" s="202" t="e">
        <f t="shared" si="45"/>
        <v>#VALUE!</v>
      </c>
      <c r="AF33" s="202" t="e">
        <f t="shared" si="46"/>
        <v>#VALUE!</v>
      </c>
      <c r="AG33" s="202" t="e">
        <f t="shared" si="47"/>
        <v>#VALUE!</v>
      </c>
      <c r="AH33" s="202" t="e">
        <f t="shared" si="48"/>
        <v>#VALUE!</v>
      </c>
      <c r="AJ33" s="202">
        <f t="shared" si="49"/>
      </c>
      <c r="AK33" s="202">
        <f t="shared" si="50"/>
      </c>
      <c r="AL33" s="202">
        <f t="shared" si="51"/>
      </c>
      <c r="AN33" s="202" t="e">
        <f t="shared" si="52"/>
        <v>#VALUE!</v>
      </c>
      <c r="AP33" s="203" t="e">
        <f t="shared" si="53"/>
        <v>#VALUE!</v>
      </c>
    </row>
    <row r="34" spans="1:42" ht="10.5" customHeight="1">
      <c r="A34" s="208" t="s">
        <v>64</v>
      </c>
      <c r="B34" s="207" t="str">
        <f>REPT(H27,1)</f>
        <v> </v>
      </c>
      <c r="C34" s="207" t="s">
        <v>35</v>
      </c>
      <c r="D34" s="207" t="str">
        <f>REPT(H28,1)</f>
        <v> </v>
      </c>
      <c r="E34" s="351"/>
      <c r="F34" s="207" t="str">
        <f t="shared" si="54"/>
        <v> </v>
      </c>
      <c r="G34" s="204"/>
      <c r="H34" s="207" t="str">
        <f t="shared" si="55"/>
        <v> </v>
      </c>
      <c r="I34" s="202">
        <f t="shared" si="29"/>
        <v>0</v>
      </c>
      <c r="J34" s="202" t="e">
        <f t="shared" si="30"/>
        <v>#VALUE!</v>
      </c>
      <c r="K34" s="202" t="e">
        <f t="shared" si="31"/>
        <v>#VALUE!</v>
      </c>
      <c r="L34" s="202" t="e">
        <f t="shared" si="32"/>
        <v>#VALUE!</v>
      </c>
      <c r="M34" s="202" t="e">
        <f t="shared" si="33"/>
        <v>#VALUE!</v>
      </c>
      <c r="N34" s="202" t="e">
        <f t="shared" si="34"/>
        <v>#VALUE!</v>
      </c>
      <c r="O34" s="202" t="e">
        <f t="shared" si="35"/>
        <v>#VALUE!</v>
      </c>
      <c r="P34" s="202" t="e">
        <f t="shared" si="36"/>
        <v>#VALUE!</v>
      </c>
      <c r="Q34" s="202" t="e">
        <f t="shared" si="36"/>
        <v>#VALUE!</v>
      </c>
      <c r="R34" s="202" t="e">
        <f t="shared" si="36"/>
        <v>#VALUE!</v>
      </c>
      <c r="S34" s="202">
        <f t="shared" si="37"/>
        <v>0</v>
      </c>
      <c r="T34" s="202" t="e">
        <f t="shared" si="38"/>
        <v>#VALUE!</v>
      </c>
      <c r="U34" s="202" t="e">
        <f t="shared" si="39"/>
        <v>#VALUE!</v>
      </c>
      <c r="V34" s="202" t="e">
        <f t="shared" si="56"/>
        <v>#VALUE!</v>
      </c>
      <c r="W34" s="203"/>
      <c r="X34" s="202" t="e">
        <f t="shared" si="40"/>
        <v>#VALUE!</v>
      </c>
      <c r="Y34" s="202" t="e">
        <f t="shared" si="41"/>
        <v>#VALUE!</v>
      </c>
      <c r="Z34" s="202" t="e">
        <f t="shared" si="42"/>
        <v>#VALUE!</v>
      </c>
      <c r="AA34" s="203"/>
      <c r="AB34" s="202" t="e">
        <f t="shared" si="43"/>
        <v>#VALUE!</v>
      </c>
      <c r="AC34" s="202" t="e">
        <f t="shared" si="44"/>
        <v>#VALUE!</v>
      </c>
      <c r="AD34" s="202" t="e">
        <f t="shared" si="45"/>
        <v>#VALUE!</v>
      </c>
      <c r="AF34" s="202" t="e">
        <f t="shared" si="46"/>
        <v>#VALUE!</v>
      </c>
      <c r="AG34" s="202" t="e">
        <f t="shared" si="47"/>
        <v>#VALUE!</v>
      </c>
      <c r="AH34" s="202" t="e">
        <f t="shared" si="48"/>
        <v>#VALUE!</v>
      </c>
      <c r="AJ34" s="202">
        <f t="shared" si="49"/>
      </c>
      <c r="AK34" s="202">
        <f t="shared" si="50"/>
      </c>
      <c r="AL34" s="202">
        <f t="shared" si="51"/>
      </c>
      <c r="AN34" s="202" t="e">
        <f t="shared" si="52"/>
        <v>#VALUE!</v>
      </c>
      <c r="AP34" s="203" t="e">
        <f t="shared" si="53"/>
        <v>#VALUE!</v>
      </c>
    </row>
    <row r="35" spans="1:42" ht="10.5" customHeight="1">
      <c r="A35" s="208" t="s">
        <v>65</v>
      </c>
      <c r="B35" s="207" t="str">
        <f>REPT(F33,1)</f>
        <v> </v>
      </c>
      <c r="C35" s="207" t="s">
        <v>35</v>
      </c>
      <c r="D35" s="207" t="str">
        <f>REPT(F34,1)</f>
        <v> </v>
      </c>
      <c r="E35" s="351"/>
      <c r="F35" s="207" t="str">
        <f t="shared" si="54"/>
        <v> </v>
      </c>
      <c r="G35" s="204"/>
      <c r="H35" s="207" t="str">
        <f t="shared" si="55"/>
        <v> </v>
      </c>
      <c r="I35" s="202">
        <f t="shared" si="29"/>
        <v>0</v>
      </c>
      <c r="J35" s="202" t="e">
        <f t="shared" si="30"/>
        <v>#VALUE!</v>
      </c>
      <c r="K35" s="202" t="e">
        <f t="shared" si="31"/>
        <v>#VALUE!</v>
      </c>
      <c r="L35" s="202" t="e">
        <f t="shared" si="32"/>
        <v>#VALUE!</v>
      </c>
      <c r="M35" s="202" t="e">
        <f t="shared" si="33"/>
        <v>#VALUE!</v>
      </c>
      <c r="N35" s="202" t="e">
        <f t="shared" si="34"/>
        <v>#VALUE!</v>
      </c>
      <c r="O35" s="202" t="e">
        <f t="shared" si="35"/>
        <v>#VALUE!</v>
      </c>
      <c r="P35" s="202" t="e">
        <f t="shared" si="36"/>
        <v>#VALUE!</v>
      </c>
      <c r="Q35" s="202" t="e">
        <f t="shared" si="36"/>
        <v>#VALUE!</v>
      </c>
      <c r="R35" s="202" t="e">
        <f t="shared" si="36"/>
        <v>#VALUE!</v>
      </c>
      <c r="S35" s="202">
        <f t="shared" si="37"/>
        <v>0</v>
      </c>
      <c r="T35" s="202" t="e">
        <f t="shared" si="38"/>
        <v>#VALUE!</v>
      </c>
      <c r="U35" s="202" t="e">
        <f t="shared" si="39"/>
        <v>#VALUE!</v>
      </c>
      <c r="V35" s="202" t="e">
        <f t="shared" si="56"/>
        <v>#VALUE!</v>
      </c>
      <c r="W35" s="203"/>
      <c r="X35" s="202" t="e">
        <f t="shared" si="40"/>
        <v>#VALUE!</v>
      </c>
      <c r="Y35" s="202" t="e">
        <f t="shared" si="41"/>
        <v>#VALUE!</v>
      </c>
      <c r="Z35" s="202" t="e">
        <f t="shared" si="42"/>
        <v>#VALUE!</v>
      </c>
      <c r="AA35" s="203"/>
      <c r="AB35" s="202" t="e">
        <f t="shared" si="43"/>
        <v>#VALUE!</v>
      </c>
      <c r="AC35" s="202" t="e">
        <f t="shared" si="44"/>
        <v>#VALUE!</v>
      </c>
      <c r="AD35" s="202" t="e">
        <f t="shared" si="45"/>
        <v>#VALUE!</v>
      </c>
      <c r="AF35" s="202" t="e">
        <f t="shared" si="46"/>
        <v>#VALUE!</v>
      </c>
      <c r="AG35" s="202" t="e">
        <f t="shared" si="47"/>
        <v>#VALUE!</v>
      </c>
      <c r="AH35" s="202" t="e">
        <f t="shared" si="48"/>
        <v>#VALUE!</v>
      </c>
      <c r="AJ35" s="202">
        <f t="shared" si="49"/>
      </c>
      <c r="AK35" s="202">
        <f t="shared" si="50"/>
      </c>
      <c r="AL35" s="202">
        <f t="shared" si="51"/>
      </c>
      <c r="AN35" s="202" t="e">
        <f t="shared" si="52"/>
        <v>#VALUE!</v>
      </c>
      <c r="AP35" s="203" t="e">
        <f t="shared" si="53"/>
        <v>#VALUE!</v>
      </c>
    </row>
    <row r="36" spans="1:42" ht="10.5" customHeight="1">
      <c r="A36" s="208" t="s">
        <v>66</v>
      </c>
      <c r="B36" s="207" t="str">
        <f>REPT(H33,1)</f>
        <v> </v>
      </c>
      <c r="C36" s="207" t="s">
        <v>35</v>
      </c>
      <c r="D36" s="207" t="str">
        <f>REPT(H34,1)</f>
        <v> </v>
      </c>
      <c r="E36" s="351"/>
      <c r="F36" s="207" t="str">
        <f t="shared" si="54"/>
        <v> </v>
      </c>
      <c r="G36" s="204"/>
      <c r="H36" s="207" t="str">
        <f t="shared" si="55"/>
        <v> </v>
      </c>
      <c r="I36" s="202">
        <f t="shared" si="29"/>
        <v>0</v>
      </c>
      <c r="J36" s="202" t="e">
        <f t="shared" si="30"/>
        <v>#VALUE!</v>
      </c>
      <c r="K36" s="202" t="e">
        <f t="shared" si="31"/>
        <v>#VALUE!</v>
      </c>
      <c r="L36" s="202" t="e">
        <f t="shared" si="32"/>
        <v>#VALUE!</v>
      </c>
      <c r="M36" s="202" t="e">
        <f t="shared" si="33"/>
        <v>#VALUE!</v>
      </c>
      <c r="N36" s="202" t="e">
        <f t="shared" si="34"/>
        <v>#VALUE!</v>
      </c>
      <c r="O36" s="202" t="e">
        <f t="shared" si="35"/>
        <v>#VALUE!</v>
      </c>
      <c r="P36" s="202" t="e">
        <f t="shared" si="36"/>
        <v>#VALUE!</v>
      </c>
      <c r="Q36" s="202" t="e">
        <f t="shared" si="36"/>
        <v>#VALUE!</v>
      </c>
      <c r="R36" s="202" t="e">
        <f t="shared" si="36"/>
        <v>#VALUE!</v>
      </c>
      <c r="S36" s="202">
        <f t="shared" si="37"/>
        <v>0</v>
      </c>
      <c r="T36" s="202" t="e">
        <f t="shared" si="38"/>
        <v>#VALUE!</v>
      </c>
      <c r="U36" s="202" t="e">
        <f t="shared" si="39"/>
        <v>#VALUE!</v>
      </c>
      <c r="V36" s="202" t="e">
        <f t="shared" si="56"/>
        <v>#VALUE!</v>
      </c>
      <c r="W36" s="203"/>
      <c r="X36" s="202" t="e">
        <f t="shared" si="40"/>
        <v>#VALUE!</v>
      </c>
      <c r="Y36" s="202" t="e">
        <f t="shared" si="41"/>
        <v>#VALUE!</v>
      </c>
      <c r="Z36" s="202" t="e">
        <f t="shared" si="42"/>
        <v>#VALUE!</v>
      </c>
      <c r="AA36" s="203"/>
      <c r="AB36" s="202" t="e">
        <f t="shared" si="43"/>
        <v>#VALUE!</v>
      </c>
      <c r="AC36" s="202" t="e">
        <f t="shared" si="44"/>
        <v>#VALUE!</v>
      </c>
      <c r="AD36" s="202" t="e">
        <f t="shared" si="45"/>
        <v>#VALUE!</v>
      </c>
      <c r="AF36" s="202" t="e">
        <f t="shared" si="46"/>
        <v>#VALUE!</v>
      </c>
      <c r="AG36" s="202" t="e">
        <f t="shared" si="47"/>
        <v>#VALUE!</v>
      </c>
      <c r="AH36" s="202" t="e">
        <f t="shared" si="48"/>
        <v>#VALUE!</v>
      </c>
      <c r="AJ36" s="202">
        <f t="shared" si="49"/>
      </c>
      <c r="AK36" s="202">
        <f t="shared" si="50"/>
      </c>
      <c r="AL36" s="202">
        <f t="shared" si="51"/>
      </c>
      <c r="AN36" s="202" t="e">
        <f t="shared" si="52"/>
        <v>#VALUE!</v>
      </c>
      <c r="AP36" s="203" t="e">
        <f t="shared" si="53"/>
        <v>#VALUE!</v>
      </c>
    </row>
    <row r="37" spans="1:42" ht="15">
      <c r="A37" s="193"/>
      <c r="B37" s="204"/>
      <c r="C37" s="204"/>
      <c r="D37" s="204"/>
      <c r="E37" s="207"/>
      <c r="F37" s="204"/>
      <c r="G37" s="204"/>
      <c r="H37" s="204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2"/>
      <c r="U37" s="202"/>
      <c r="V37" s="202"/>
      <c r="W37" s="203"/>
      <c r="X37" s="202"/>
      <c r="Y37" s="202"/>
      <c r="Z37" s="202"/>
      <c r="AA37" s="203"/>
      <c r="AB37" s="202"/>
      <c r="AC37" s="201"/>
      <c r="AD37" s="201"/>
      <c r="AN37" s="202"/>
      <c r="AP37" s="203"/>
    </row>
    <row r="38" ht="12" customHeight="1"/>
    <row r="39" ht="12" customHeight="1"/>
    <row r="40" ht="12" customHeight="1"/>
    <row r="41" ht="12" customHeight="1"/>
    <row r="42" ht="12" customHeight="1"/>
    <row r="43" spans="1:42" ht="12" customHeight="1">
      <c r="A43" s="270" t="s">
        <v>67</v>
      </c>
      <c r="B43" s="207" t="e">
        <f>'HM-Ræk'!#REF!</f>
        <v>#REF!</v>
      </c>
      <c r="C43" s="207" t="s">
        <v>35</v>
      </c>
      <c r="D43" s="207" t="e">
        <f>'HM-Ræk'!#REF!</f>
        <v>#REF!</v>
      </c>
      <c r="E43" s="145"/>
      <c r="F43" s="207" t="str">
        <f aca="true" t="shared" si="57" ref="F43:F50">IF(S43&lt;2,TOM,IF($AP43=1,B43,D43))</f>
        <v> </v>
      </c>
      <c r="G43" s="204"/>
      <c r="H43" s="207" t="str">
        <f aca="true" t="shared" si="58" ref="H43:H50">IF(S43&lt;2,TOM,IF($AP43=1,D43,B43))</f>
        <v> </v>
      </c>
      <c r="I43" s="202">
        <f aca="true" t="shared" si="59" ref="I43:I50">LEN(E43)</f>
        <v>0</v>
      </c>
      <c r="J43" s="202" t="e">
        <f aca="true" t="shared" si="60" ref="J43:J50">FIND("/",$E43)</f>
        <v>#VALUE!</v>
      </c>
      <c r="K43" s="202" t="e">
        <f aca="true" t="shared" si="61" ref="K43:K50">FIND("/",$E43,($J43+1))</f>
        <v>#VALUE!</v>
      </c>
      <c r="L43" s="202" t="e">
        <f aca="true" t="shared" si="62" ref="L43:L50">FIND("/",$E43,($K43+1))</f>
        <v>#VALUE!</v>
      </c>
      <c r="M43" s="202" t="e">
        <f aca="true" t="shared" si="63" ref="M43:M50">FIND("/",$E43,($L43+1))</f>
        <v>#VALUE!</v>
      </c>
      <c r="N43" s="202" t="e">
        <f aca="true" t="shared" si="64" ref="N43:N50">FIND("/",$E43,($M43+1))</f>
        <v>#VALUE!</v>
      </c>
      <c r="O43" s="202" t="e">
        <f aca="true" t="shared" si="65" ref="O43:O50">FIND(" ",$E43)</f>
        <v>#VALUE!</v>
      </c>
      <c r="P43" s="202" t="e">
        <f aca="true" t="shared" si="66" ref="P43:R50">FIND(" ",$E43,O43+1)</f>
        <v>#VALUE!</v>
      </c>
      <c r="Q43" s="202" t="e">
        <f t="shared" si="66"/>
        <v>#VALUE!</v>
      </c>
      <c r="R43" s="202" t="e">
        <f t="shared" si="66"/>
        <v>#VALUE!</v>
      </c>
      <c r="S43" s="202">
        <f aca="true" t="shared" si="67" ref="S43:S50">COUNT(J43:N43)</f>
        <v>0</v>
      </c>
      <c r="T43" s="202" t="e">
        <f aca="true" t="shared" si="68" ref="T43:T50">MID($E43,1,J43-1)</f>
        <v>#VALUE!</v>
      </c>
      <c r="U43" s="202" t="e">
        <f aca="true" t="shared" si="69" ref="U43:U50">MID($E43,J43+1,2)</f>
        <v>#VALUE!</v>
      </c>
      <c r="V43" s="202" t="e">
        <f aca="true" t="shared" si="70" ref="V43:V50">IF(VALUE(T43)&gt;VALUE(U43),1,5)</f>
        <v>#VALUE!</v>
      </c>
      <c r="W43" s="203"/>
      <c r="X43" s="202" t="e">
        <f aca="true" t="shared" si="71" ref="X43:X50">MID($E43,O43+1,K43-O43-1)</f>
        <v>#VALUE!</v>
      </c>
      <c r="Y43" s="202" t="e">
        <f aca="true" t="shared" si="72" ref="Y43:Y50">MID($E43,K43+1,2)</f>
        <v>#VALUE!</v>
      </c>
      <c r="Z43" s="202" t="e">
        <f aca="true" t="shared" si="73" ref="Z43:Z50">IF(VALUE(X43)&gt;VALUE(Y43),1,5)</f>
        <v>#VALUE!</v>
      </c>
      <c r="AA43" s="203"/>
      <c r="AB43" s="202" t="e">
        <f aca="true" t="shared" si="74" ref="AB43:AB50">MID($E43,P43+1,L43-P43-1)</f>
        <v>#VALUE!</v>
      </c>
      <c r="AC43" s="202" t="e">
        <f aca="true" t="shared" si="75" ref="AC43:AC50">MID($E43,L43+1,2)</f>
        <v>#VALUE!</v>
      </c>
      <c r="AD43" s="202" t="e">
        <f aca="true" t="shared" si="76" ref="AD43:AD50">IF(VALUE(AB43)&gt;VALUE(AC43),1,5)</f>
        <v>#VALUE!</v>
      </c>
      <c r="AF43" s="202" t="e">
        <f aca="true" t="shared" si="77" ref="AF43:AF50">IF(S43=3,"",MID($E43,Q43+1,M43-Q43-1))</f>
        <v>#VALUE!</v>
      </c>
      <c r="AG43" s="202" t="e">
        <f aca="true" t="shared" si="78" ref="AG43:AG50">IF(S43=3,"",MID($E43,M43+1,2))</f>
        <v>#VALUE!</v>
      </c>
      <c r="AH43" s="202" t="e">
        <f aca="true" t="shared" si="79" ref="AH43:AH50">IF(AF43="","",IF(VALUE(AF43)&gt;VALUE(AG43),1,5))</f>
        <v>#VALUE!</v>
      </c>
      <c r="AJ43" s="202">
        <f aca="true" t="shared" si="80" ref="AJ43:AJ50">IF(S43&lt;5,"",MID($E43,R43+1,N43-R43-1))</f>
      </c>
      <c r="AK43" s="202">
        <f aca="true" t="shared" si="81" ref="AK43:AK50">IF(S43&lt;5,"",MID($E43,N43+1,2))</f>
      </c>
      <c r="AL43" s="202">
        <f aca="true" t="shared" si="82" ref="AL43:AL50">IF(AJ43="","",IF(VALUE(AJ43)&gt;VALUE(AK43),1,5))</f>
      </c>
      <c r="AN43" s="202" t="e">
        <f aca="true" t="shared" si="83" ref="AN43:AN50">SUM(V43,Z43,AD43,AH43,AL43)</f>
        <v>#VALUE!</v>
      </c>
      <c r="AP43" s="203" t="e">
        <f aca="true" t="shared" si="84" ref="AP43:AP50">IF(AN43&lt;1,0,IF(AN43&lt;14,1,2))</f>
        <v>#VALUE!</v>
      </c>
    </row>
    <row r="44" spans="1:42" ht="12" customHeight="1">
      <c r="A44" s="270" t="s">
        <v>68</v>
      </c>
      <c r="B44" s="207" t="e">
        <f>'HM-Ræk'!#REF!</f>
        <v>#REF!</v>
      </c>
      <c r="C44" s="207" t="s">
        <v>35</v>
      </c>
      <c r="D44" s="207" t="e">
        <f>'HM-Ræk'!#REF!</f>
        <v>#REF!</v>
      </c>
      <c r="E44" s="145"/>
      <c r="F44" s="207" t="str">
        <f t="shared" si="57"/>
        <v> </v>
      </c>
      <c r="G44" s="204"/>
      <c r="H44" s="207" t="str">
        <f t="shared" si="58"/>
        <v> </v>
      </c>
      <c r="I44" s="202">
        <f t="shared" si="59"/>
        <v>0</v>
      </c>
      <c r="J44" s="202" t="e">
        <f t="shared" si="60"/>
        <v>#VALUE!</v>
      </c>
      <c r="K44" s="202" t="e">
        <f t="shared" si="61"/>
        <v>#VALUE!</v>
      </c>
      <c r="L44" s="202" t="e">
        <f t="shared" si="62"/>
        <v>#VALUE!</v>
      </c>
      <c r="M44" s="202" t="e">
        <f t="shared" si="63"/>
        <v>#VALUE!</v>
      </c>
      <c r="N44" s="202" t="e">
        <f t="shared" si="64"/>
        <v>#VALUE!</v>
      </c>
      <c r="O44" s="202" t="e">
        <f t="shared" si="65"/>
        <v>#VALUE!</v>
      </c>
      <c r="P44" s="202" t="e">
        <f t="shared" si="66"/>
        <v>#VALUE!</v>
      </c>
      <c r="Q44" s="202" t="e">
        <f t="shared" si="66"/>
        <v>#VALUE!</v>
      </c>
      <c r="R44" s="202" t="e">
        <f t="shared" si="66"/>
        <v>#VALUE!</v>
      </c>
      <c r="S44" s="202">
        <f t="shared" si="67"/>
        <v>0</v>
      </c>
      <c r="T44" s="202" t="e">
        <f t="shared" si="68"/>
        <v>#VALUE!</v>
      </c>
      <c r="U44" s="202" t="e">
        <f t="shared" si="69"/>
        <v>#VALUE!</v>
      </c>
      <c r="V44" s="202" t="e">
        <f t="shared" si="70"/>
        <v>#VALUE!</v>
      </c>
      <c r="W44" s="203"/>
      <c r="X44" s="202" t="e">
        <f t="shared" si="71"/>
        <v>#VALUE!</v>
      </c>
      <c r="Y44" s="202" t="e">
        <f t="shared" si="72"/>
        <v>#VALUE!</v>
      </c>
      <c r="Z44" s="202" t="e">
        <f t="shared" si="73"/>
        <v>#VALUE!</v>
      </c>
      <c r="AA44" s="203"/>
      <c r="AB44" s="202" t="e">
        <f t="shared" si="74"/>
        <v>#VALUE!</v>
      </c>
      <c r="AC44" s="202" t="e">
        <f t="shared" si="75"/>
        <v>#VALUE!</v>
      </c>
      <c r="AD44" s="202" t="e">
        <f t="shared" si="76"/>
        <v>#VALUE!</v>
      </c>
      <c r="AF44" s="202" t="e">
        <f t="shared" si="77"/>
        <v>#VALUE!</v>
      </c>
      <c r="AG44" s="202" t="e">
        <f t="shared" si="78"/>
        <v>#VALUE!</v>
      </c>
      <c r="AH44" s="202" t="e">
        <f t="shared" si="79"/>
        <v>#VALUE!</v>
      </c>
      <c r="AJ44" s="202">
        <f t="shared" si="80"/>
      </c>
      <c r="AK44" s="202">
        <f t="shared" si="81"/>
      </c>
      <c r="AL44" s="202">
        <f t="shared" si="82"/>
      </c>
      <c r="AN44" s="202" t="e">
        <f t="shared" si="83"/>
        <v>#VALUE!</v>
      </c>
      <c r="AP44" s="203" t="e">
        <f t="shared" si="84"/>
        <v>#VALUE!</v>
      </c>
    </row>
    <row r="45" spans="1:42" ht="12" customHeight="1">
      <c r="A45" s="270" t="s">
        <v>69</v>
      </c>
      <c r="B45" s="207" t="e">
        <f>'HM-Ræk'!#REF!</f>
        <v>#REF!</v>
      </c>
      <c r="C45" s="207" t="s">
        <v>35</v>
      </c>
      <c r="D45" s="207" t="e">
        <f>'HM-Ræk'!#REF!</f>
        <v>#REF!</v>
      </c>
      <c r="E45" s="145"/>
      <c r="F45" s="207" t="str">
        <f t="shared" si="57"/>
        <v> </v>
      </c>
      <c r="G45" s="204"/>
      <c r="H45" s="207" t="str">
        <f t="shared" si="58"/>
        <v> </v>
      </c>
      <c r="I45" s="202">
        <f t="shared" si="59"/>
        <v>0</v>
      </c>
      <c r="J45" s="202" t="e">
        <f t="shared" si="60"/>
        <v>#VALUE!</v>
      </c>
      <c r="K45" s="202" t="e">
        <f t="shared" si="61"/>
        <v>#VALUE!</v>
      </c>
      <c r="L45" s="202" t="e">
        <f t="shared" si="62"/>
        <v>#VALUE!</v>
      </c>
      <c r="M45" s="202" t="e">
        <f t="shared" si="63"/>
        <v>#VALUE!</v>
      </c>
      <c r="N45" s="202" t="e">
        <f t="shared" si="64"/>
        <v>#VALUE!</v>
      </c>
      <c r="O45" s="202" t="e">
        <f t="shared" si="65"/>
        <v>#VALUE!</v>
      </c>
      <c r="P45" s="202" t="e">
        <f t="shared" si="66"/>
        <v>#VALUE!</v>
      </c>
      <c r="Q45" s="202" t="e">
        <f t="shared" si="66"/>
        <v>#VALUE!</v>
      </c>
      <c r="R45" s="202" t="e">
        <f t="shared" si="66"/>
        <v>#VALUE!</v>
      </c>
      <c r="S45" s="202">
        <f t="shared" si="67"/>
        <v>0</v>
      </c>
      <c r="T45" s="202" t="e">
        <f t="shared" si="68"/>
        <v>#VALUE!</v>
      </c>
      <c r="U45" s="202" t="e">
        <f t="shared" si="69"/>
        <v>#VALUE!</v>
      </c>
      <c r="V45" s="202" t="e">
        <f t="shared" si="70"/>
        <v>#VALUE!</v>
      </c>
      <c r="W45" s="203"/>
      <c r="X45" s="202" t="e">
        <f t="shared" si="71"/>
        <v>#VALUE!</v>
      </c>
      <c r="Y45" s="202" t="e">
        <f t="shared" si="72"/>
        <v>#VALUE!</v>
      </c>
      <c r="Z45" s="202" t="e">
        <f t="shared" si="73"/>
        <v>#VALUE!</v>
      </c>
      <c r="AA45" s="203"/>
      <c r="AB45" s="202" t="e">
        <f t="shared" si="74"/>
        <v>#VALUE!</v>
      </c>
      <c r="AC45" s="202" t="e">
        <f t="shared" si="75"/>
        <v>#VALUE!</v>
      </c>
      <c r="AD45" s="202" t="e">
        <f t="shared" si="76"/>
        <v>#VALUE!</v>
      </c>
      <c r="AF45" s="202" t="e">
        <f t="shared" si="77"/>
        <v>#VALUE!</v>
      </c>
      <c r="AG45" s="202" t="e">
        <f t="shared" si="78"/>
        <v>#VALUE!</v>
      </c>
      <c r="AH45" s="202" t="e">
        <f t="shared" si="79"/>
        <v>#VALUE!</v>
      </c>
      <c r="AJ45" s="202">
        <f t="shared" si="80"/>
      </c>
      <c r="AK45" s="202">
        <f t="shared" si="81"/>
      </c>
      <c r="AL45" s="202">
        <f t="shared" si="82"/>
      </c>
      <c r="AN45" s="202" t="e">
        <f t="shared" si="83"/>
        <v>#VALUE!</v>
      </c>
      <c r="AP45" s="203" t="e">
        <f t="shared" si="84"/>
        <v>#VALUE!</v>
      </c>
    </row>
    <row r="46" spans="1:42" ht="12" customHeight="1">
      <c r="A46" s="270" t="s">
        <v>70</v>
      </c>
      <c r="B46" s="207" t="e">
        <f>'HM-Ræk'!#REF!</f>
        <v>#REF!</v>
      </c>
      <c r="C46" s="207" t="s">
        <v>35</v>
      </c>
      <c r="D46" s="207" t="e">
        <f>'HM-Ræk'!#REF!</f>
        <v>#REF!</v>
      </c>
      <c r="E46" s="145"/>
      <c r="F46" s="207" t="str">
        <f t="shared" si="57"/>
        <v> </v>
      </c>
      <c r="G46" s="204"/>
      <c r="H46" s="207" t="str">
        <f t="shared" si="58"/>
        <v> </v>
      </c>
      <c r="I46" s="202">
        <f t="shared" si="59"/>
        <v>0</v>
      </c>
      <c r="J46" s="202" t="e">
        <f t="shared" si="60"/>
        <v>#VALUE!</v>
      </c>
      <c r="K46" s="202" t="e">
        <f t="shared" si="61"/>
        <v>#VALUE!</v>
      </c>
      <c r="L46" s="202" t="e">
        <f t="shared" si="62"/>
        <v>#VALUE!</v>
      </c>
      <c r="M46" s="202" t="e">
        <f t="shared" si="63"/>
        <v>#VALUE!</v>
      </c>
      <c r="N46" s="202" t="e">
        <f t="shared" si="64"/>
        <v>#VALUE!</v>
      </c>
      <c r="O46" s="202" t="e">
        <f t="shared" si="65"/>
        <v>#VALUE!</v>
      </c>
      <c r="P46" s="202" t="e">
        <f t="shared" si="66"/>
        <v>#VALUE!</v>
      </c>
      <c r="Q46" s="202" t="e">
        <f t="shared" si="66"/>
        <v>#VALUE!</v>
      </c>
      <c r="R46" s="202" t="e">
        <f t="shared" si="66"/>
        <v>#VALUE!</v>
      </c>
      <c r="S46" s="202">
        <f t="shared" si="67"/>
        <v>0</v>
      </c>
      <c r="T46" s="202" t="e">
        <f t="shared" si="68"/>
        <v>#VALUE!</v>
      </c>
      <c r="U46" s="202" t="e">
        <f t="shared" si="69"/>
        <v>#VALUE!</v>
      </c>
      <c r="V46" s="202" t="e">
        <f t="shared" si="70"/>
        <v>#VALUE!</v>
      </c>
      <c r="W46" s="203"/>
      <c r="X46" s="202" t="e">
        <f t="shared" si="71"/>
        <v>#VALUE!</v>
      </c>
      <c r="Y46" s="202" t="e">
        <f t="shared" si="72"/>
        <v>#VALUE!</v>
      </c>
      <c r="Z46" s="202" t="e">
        <f t="shared" si="73"/>
        <v>#VALUE!</v>
      </c>
      <c r="AA46" s="203"/>
      <c r="AB46" s="202" t="e">
        <f t="shared" si="74"/>
        <v>#VALUE!</v>
      </c>
      <c r="AC46" s="202" t="e">
        <f t="shared" si="75"/>
        <v>#VALUE!</v>
      </c>
      <c r="AD46" s="202" t="e">
        <f t="shared" si="76"/>
        <v>#VALUE!</v>
      </c>
      <c r="AF46" s="202" t="e">
        <f t="shared" si="77"/>
        <v>#VALUE!</v>
      </c>
      <c r="AG46" s="202" t="e">
        <f t="shared" si="78"/>
        <v>#VALUE!</v>
      </c>
      <c r="AH46" s="202" t="e">
        <f t="shared" si="79"/>
        <v>#VALUE!</v>
      </c>
      <c r="AJ46" s="202">
        <f t="shared" si="80"/>
      </c>
      <c r="AK46" s="202">
        <f t="shared" si="81"/>
      </c>
      <c r="AL46" s="202">
        <f t="shared" si="82"/>
      </c>
      <c r="AN46" s="202" t="e">
        <f t="shared" si="83"/>
        <v>#VALUE!</v>
      </c>
      <c r="AP46" s="203" t="e">
        <f t="shared" si="84"/>
        <v>#VALUE!</v>
      </c>
    </row>
    <row r="47" spans="1:42" ht="12" customHeight="1">
      <c r="A47" s="270" t="s">
        <v>71</v>
      </c>
      <c r="B47" s="207" t="e">
        <f>'HM-Ræk'!#REF!</f>
        <v>#REF!</v>
      </c>
      <c r="C47" s="207" t="s">
        <v>35</v>
      </c>
      <c r="D47" s="207" t="e">
        <f>'HM-Ræk'!#REF!</f>
        <v>#REF!</v>
      </c>
      <c r="E47" s="145"/>
      <c r="F47" s="207" t="str">
        <f t="shared" si="57"/>
        <v> </v>
      </c>
      <c r="G47" s="204"/>
      <c r="H47" s="207" t="str">
        <f t="shared" si="58"/>
        <v> </v>
      </c>
      <c r="I47" s="202">
        <f t="shared" si="59"/>
        <v>0</v>
      </c>
      <c r="J47" s="202" t="e">
        <f t="shared" si="60"/>
        <v>#VALUE!</v>
      </c>
      <c r="K47" s="202" t="e">
        <f t="shared" si="61"/>
        <v>#VALUE!</v>
      </c>
      <c r="L47" s="202" t="e">
        <f t="shared" si="62"/>
        <v>#VALUE!</v>
      </c>
      <c r="M47" s="202" t="e">
        <f t="shared" si="63"/>
        <v>#VALUE!</v>
      </c>
      <c r="N47" s="202" t="e">
        <f t="shared" si="64"/>
        <v>#VALUE!</v>
      </c>
      <c r="O47" s="202" t="e">
        <f t="shared" si="65"/>
        <v>#VALUE!</v>
      </c>
      <c r="P47" s="202" t="e">
        <f t="shared" si="66"/>
        <v>#VALUE!</v>
      </c>
      <c r="Q47" s="202" t="e">
        <f t="shared" si="66"/>
        <v>#VALUE!</v>
      </c>
      <c r="R47" s="202" t="e">
        <f t="shared" si="66"/>
        <v>#VALUE!</v>
      </c>
      <c r="S47" s="202">
        <f t="shared" si="67"/>
        <v>0</v>
      </c>
      <c r="T47" s="202" t="e">
        <f t="shared" si="68"/>
        <v>#VALUE!</v>
      </c>
      <c r="U47" s="202" t="e">
        <f t="shared" si="69"/>
        <v>#VALUE!</v>
      </c>
      <c r="V47" s="202" t="e">
        <f t="shared" si="70"/>
        <v>#VALUE!</v>
      </c>
      <c r="W47" s="203"/>
      <c r="X47" s="202" t="e">
        <f t="shared" si="71"/>
        <v>#VALUE!</v>
      </c>
      <c r="Y47" s="202" t="e">
        <f t="shared" si="72"/>
        <v>#VALUE!</v>
      </c>
      <c r="Z47" s="202" t="e">
        <f t="shared" si="73"/>
        <v>#VALUE!</v>
      </c>
      <c r="AA47" s="203"/>
      <c r="AB47" s="202" t="e">
        <f t="shared" si="74"/>
        <v>#VALUE!</v>
      </c>
      <c r="AC47" s="202" t="e">
        <f t="shared" si="75"/>
        <v>#VALUE!</v>
      </c>
      <c r="AD47" s="202" t="e">
        <f t="shared" si="76"/>
        <v>#VALUE!</v>
      </c>
      <c r="AF47" s="202" t="e">
        <f t="shared" si="77"/>
        <v>#VALUE!</v>
      </c>
      <c r="AG47" s="202" t="e">
        <f t="shared" si="78"/>
        <v>#VALUE!</v>
      </c>
      <c r="AH47" s="202" t="e">
        <f t="shared" si="79"/>
        <v>#VALUE!</v>
      </c>
      <c r="AJ47" s="202">
        <f t="shared" si="80"/>
      </c>
      <c r="AK47" s="202">
        <f t="shared" si="81"/>
      </c>
      <c r="AL47" s="202">
        <f t="shared" si="82"/>
      </c>
      <c r="AN47" s="202" t="e">
        <f t="shared" si="83"/>
        <v>#VALUE!</v>
      </c>
      <c r="AP47" s="203" t="e">
        <f t="shared" si="84"/>
        <v>#VALUE!</v>
      </c>
    </row>
    <row r="48" spans="1:42" ht="12" customHeight="1">
      <c r="A48" s="270" t="s">
        <v>72</v>
      </c>
      <c r="B48" s="207" t="e">
        <f>'HM-Ræk'!#REF!</f>
        <v>#REF!</v>
      </c>
      <c r="C48" s="207" t="s">
        <v>35</v>
      </c>
      <c r="D48" s="207" t="e">
        <f>'HM-Ræk'!#REF!</f>
        <v>#REF!</v>
      </c>
      <c r="E48" s="145"/>
      <c r="F48" s="207" t="str">
        <f t="shared" si="57"/>
        <v> </v>
      </c>
      <c r="G48" s="204"/>
      <c r="H48" s="207" t="str">
        <f t="shared" si="58"/>
        <v> </v>
      </c>
      <c r="I48" s="202">
        <f t="shared" si="59"/>
        <v>0</v>
      </c>
      <c r="J48" s="202" t="e">
        <f t="shared" si="60"/>
        <v>#VALUE!</v>
      </c>
      <c r="K48" s="202" t="e">
        <f t="shared" si="61"/>
        <v>#VALUE!</v>
      </c>
      <c r="L48" s="202" t="e">
        <f t="shared" si="62"/>
        <v>#VALUE!</v>
      </c>
      <c r="M48" s="202" t="e">
        <f t="shared" si="63"/>
        <v>#VALUE!</v>
      </c>
      <c r="N48" s="202" t="e">
        <f t="shared" si="64"/>
        <v>#VALUE!</v>
      </c>
      <c r="O48" s="202" t="e">
        <f t="shared" si="65"/>
        <v>#VALUE!</v>
      </c>
      <c r="P48" s="202" t="e">
        <f t="shared" si="66"/>
        <v>#VALUE!</v>
      </c>
      <c r="Q48" s="202" t="e">
        <f t="shared" si="66"/>
        <v>#VALUE!</v>
      </c>
      <c r="R48" s="202" t="e">
        <f t="shared" si="66"/>
        <v>#VALUE!</v>
      </c>
      <c r="S48" s="202">
        <f t="shared" si="67"/>
        <v>0</v>
      </c>
      <c r="T48" s="202" t="e">
        <f t="shared" si="68"/>
        <v>#VALUE!</v>
      </c>
      <c r="U48" s="202" t="e">
        <f t="shared" si="69"/>
        <v>#VALUE!</v>
      </c>
      <c r="V48" s="202" t="e">
        <f t="shared" si="70"/>
        <v>#VALUE!</v>
      </c>
      <c r="W48" s="203"/>
      <c r="X48" s="202" t="e">
        <f t="shared" si="71"/>
        <v>#VALUE!</v>
      </c>
      <c r="Y48" s="202" t="e">
        <f t="shared" si="72"/>
        <v>#VALUE!</v>
      </c>
      <c r="Z48" s="202" t="e">
        <f t="shared" si="73"/>
        <v>#VALUE!</v>
      </c>
      <c r="AA48" s="203"/>
      <c r="AB48" s="202" t="e">
        <f t="shared" si="74"/>
        <v>#VALUE!</v>
      </c>
      <c r="AC48" s="202" t="e">
        <f t="shared" si="75"/>
        <v>#VALUE!</v>
      </c>
      <c r="AD48" s="202" t="e">
        <f t="shared" si="76"/>
        <v>#VALUE!</v>
      </c>
      <c r="AF48" s="202" t="e">
        <f t="shared" si="77"/>
        <v>#VALUE!</v>
      </c>
      <c r="AG48" s="202" t="e">
        <f t="shared" si="78"/>
        <v>#VALUE!</v>
      </c>
      <c r="AH48" s="202" t="e">
        <f t="shared" si="79"/>
        <v>#VALUE!</v>
      </c>
      <c r="AJ48" s="202">
        <f t="shared" si="80"/>
      </c>
      <c r="AK48" s="202">
        <f t="shared" si="81"/>
      </c>
      <c r="AL48" s="202">
        <f t="shared" si="82"/>
      </c>
      <c r="AN48" s="202" t="e">
        <f t="shared" si="83"/>
        <v>#VALUE!</v>
      </c>
      <c r="AP48" s="203" t="e">
        <f t="shared" si="84"/>
        <v>#VALUE!</v>
      </c>
    </row>
    <row r="49" spans="1:42" ht="12" customHeight="1">
      <c r="A49" s="270" t="s">
        <v>73</v>
      </c>
      <c r="B49" s="207" t="e">
        <f>'HM-Ræk'!#REF!</f>
        <v>#REF!</v>
      </c>
      <c r="C49" s="207" t="s">
        <v>35</v>
      </c>
      <c r="D49" s="207" t="e">
        <f>'HM-Ræk'!#REF!</f>
        <v>#REF!</v>
      </c>
      <c r="E49" s="145"/>
      <c r="F49" s="207" t="str">
        <f t="shared" si="57"/>
        <v> </v>
      </c>
      <c r="G49" s="204"/>
      <c r="H49" s="207" t="str">
        <f t="shared" si="58"/>
        <v> </v>
      </c>
      <c r="I49" s="202">
        <f t="shared" si="59"/>
        <v>0</v>
      </c>
      <c r="J49" s="202" t="e">
        <f t="shared" si="60"/>
        <v>#VALUE!</v>
      </c>
      <c r="K49" s="202" t="e">
        <f t="shared" si="61"/>
        <v>#VALUE!</v>
      </c>
      <c r="L49" s="202" t="e">
        <f t="shared" si="62"/>
        <v>#VALUE!</v>
      </c>
      <c r="M49" s="202" t="e">
        <f t="shared" si="63"/>
        <v>#VALUE!</v>
      </c>
      <c r="N49" s="202" t="e">
        <f t="shared" si="64"/>
        <v>#VALUE!</v>
      </c>
      <c r="O49" s="202" t="e">
        <f t="shared" si="65"/>
        <v>#VALUE!</v>
      </c>
      <c r="P49" s="202" t="e">
        <f t="shared" si="66"/>
        <v>#VALUE!</v>
      </c>
      <c r="Q49" s="202" t="e">
        <f t="shared" si="66"/>
        <v>#VALUE!</v>
      </c>
      <c r="R49" s="202" t="e">
        <f t="shared" si="66"/>
        <v>#VALUE!</v>
      </c>
      <c r="S49" s="202">
        <f t="shared" si="67"/>
        <v>0</v>
      </c>
      <c r="T49" s="202" t="e">
        <f t="shared" si="68"/>
        <v>#VALUE!</v>
      </c>
      <c r="U49" s="202" t="e">
        <f t="shared" si="69"/>
        <v>#VALUE!</v>
      </c>
      <c r="V49" s="202" t="e">
        <f t="shared" si="70"/>
        <v>#VALUE!</v>
      </c>
      <c r="W49" s="203"/>
      <c r="X49" s="202" t="e">
        <f t="shared" si="71"/>
        <v>#VALUE!</v>
      </c>
      <c r="Y49" s="202" t="e">
        <f t="shared" si="72"/>
        <v>#VALUE!</v>
      </c>
      <c r="Z49" s="202" t="e">
        <f t="shared" si="73"/>
        <v>#VALUE!</v>
      </c>
      <c r="AA49" s="203"/>
      <c r="AB49" s="202" t="e">
        <f t="shared" si="74"/>
        <v>#VALUE!</v>
      </c>
      <c r="AC49" s="202" t="e">
        <f t="shared" si="75"/>
        <v>#VALUE!</v>
      </c>
      <c r="AD49" s="202" t="e">
        <f t="shared" si="76"/>
        <v>#VALUE!</v>
      </c>
      <c r="AF49" s="202" t="e">
        <f t="shared" si="77"/>
        <v>#VALUE!</v>
      </c>
      <c r="AG49" s="202" t="e">
        <f t="shared" si="78"/>
        <v>#VALUE!</v>
      </c>
      <c r="AH49" s="202" t="e">
        <f t="shared" si="79"/>
        <v>#VALUE!</v>
      </c>
      <c r="AJ49" s="202">
        <f t="shared" si="80"/>
      </c>
      <c r="AK49" s="202">
        <f t="shared" si="81"/>
      </c>
      <c r="AL49" s="202">
        <f t="shared" si="82"/>
      </c>
      <c r="AN49" s="202" t="e">
        <f t="shared" si="83"/>
        <v>#VALUE!</v>
      </c>
      <c r="AP49" s="203" t="e">
        <f t="shared" si="84"/>
        <v>#VALUE!</v>
      </c>
    </row>
    <row r="50" spans="1:42" ht="12" customHeight="1">
      <c r="A50" s="270" t="s">
        <v>74</v>
      </c>
      <c r="B50" s="207" t="e">
        <f>'HM-Ræk'!#REF!</f>
        <v>#REF!</v>
      </c>
      <c r="C50" s="207" t="s">
        <v>35</v>
      </c>
      <c r="D50" s="207" t="e">
        <f>'HM-Ræk'!#REF!</f>
        <v>#REF!</v>
      </c>
      <c r="E50" s="145"/>
      <c r="F50" s="207" t="str">
        <f t="shared" si="57"/>
        <v> </v>
      </c>
      <c r="G50" s="204"/>
      <c r="H50" s="207" t="str">
        <f t="shared" si="58"/>
        <v> </v>
      </c>
      <c r="I50" s="202">
        <f t="shared" si="59"/>
        <v>0</v>
      </c>
      <c r="J50" s="202" t="e">
        <f t="shared" si="60"/>
        <v>#VALUE!</v>
      </c>
      <c r="K50" s="202" t="e">
        <f t="shared" si="61"/>
        <v>#VALUE!</v>
      </c>
      <c r="L50" s="202" t="e">
        <f t="shared" si="62"/>
        <v>#VALUE!</v>
      </c>
      <c r="M50" s="202" t="e">
        <f t="shared" si="63"/>
        <v>#VALUE!</v>
      </c>
      <c r="N50" s="202" t="e">
        <f t="shared" si="64"/>
        <v>#VALUE!</v>
      </c>
      <c r="O50" s="202" t="e">
        <f t="shared" si="65"/>
        <v>#VALUE!</v>
      </c>
      <c r="P50" s="202" t="e">
        <f t="shared" si="66"/>
        <v>#VALUE!</v>
      </c>
      <c r="Q50" s="202" t="e">
        <f t="shared" si="66"/>
        <v>#VALUE!</v>
      </c>
      <c r="R50" s="202" t="e">
        <f t="shared" si="66"/>
        <v>#VALUE!</v>
      </c>
      <c r="S50" s="202">
        <f t="shared" si="67"/>
        <v>0</v>
      </c>
      <c r="T50" s="202" t="e">
        <f t="shared" si="68"/>
        <v>#VALUE!</v>
      </c>
      <c r="U50" s="202" t="e">
        <f t="shared" si="69"/>
        <v>#VALUE!</v>
      </c>
      <c r="V50" s="202" t="e">
        <f t="shared" si="70"/>
        <v>#VALUE!</v>
      </c>
      <c r="W50" s="203"/>
      <c r="X50" s="202" t="e">
        <f t="shared" si="71"/>
        <v>#VALUE!</v>
      </c>
      <c r="Y50" s="202" t="e">
        <f t="shared" si="72"/>
        <v>#VALUE!</v>
      </c>
      <c r="Z50" s="202" t="e">
        <f t="shared" si="73"/>
        <v>#VALUE!</v>
      </c>
      <c r="AA50" s="203"/>
      <c r="AB50" s="202" t="e">
        <f t="shared" si="74"/>
        <v>#VALUE!</v>
      </c>
      <c r="AC50" s="202" t="e">
        <f t="shared" si="75"/>
        <v>#VALUE!</v>
      </c>
      <c r="AD50" s="202" t="e">
        <f t="shared" si="76"/>
        <v>#VALUE!</v>
      </c>
      <c r="AF50" s="202" t="e">
        <f t="shared" si="77"/>
        <v>#VALUE!</v>
      </c>
      <c r="AG50" s="202" t="e">
        <f t="shared" si="78"/>
        <v>#VALUE!</v>
      </c>
      <c r="AH50" s="202" t="e">
        <f t="shared" si="79"/>
        <v>#VALUE!</v>
      </c>
      <c r="AJ50" s="202">
        <f t="shared" si="80"/>
      </c>
      <c r="AK50" s="202">
        <f t="shared" si="81"/>
      </c>
      <c r="AL50" s="202">
        <f t="shared" si="82"/>
      </c>
      <c r="AN50" s="202" t="e">
        <f t="shared" si="83"/>
        <v>#VALUE!</v>
      </c>
      <c r="AP50" s="203" t="e">
        <f t="shared" si="84"/>
        <v>#VALUE!</v>
      </c>
    </row>
    <row r="51" spans="1:42" ht="12" customHeight="1">
      <c r="A51" s="270"/>
      <c r="E51" s="145"/>
      <c r="F51" s="207"/>
      <c r="G51" s="204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3"/>
      <c r="X51" s="202"/>
      <c r="Y51" s="202"/>
      <c r="Z51" s="202"/>
      <c r="AA51" s="203"/>
      <c r="AB51" s="202"/>
      <c r="AC51" s="202"/>
      <c r="AD51" s="202"/>
      <c r="AF51" s="202"/>
      <c r="AG51" s="202"/>
      <c r="AH51" s="202"/>
      <c r="AJ51" s="202"/>
      <c r="AK51" s="202"/>
      <c r="AL51" s="202"/>
      <c r="AN51" s="202"/>
      <c r="AP51" s="203"/>
    </row>
    <row r="52" ht="12" customHeight="1">
      <c r="A52" s="270"/>
    </row>
    <row r="53" ht="12" customHeight="1"/>
    <row r="54" ht="12" customHeight="1"/>
    <row r="55" ht="12" customHeight="1"/>
    <row r="56" ht="12" customHeight="1"/>
    <row r="57" ht="12" customHeight="1">
      <c r="E57" s="207"/>
    </row>
    <row r="58" ht="12" customHeight="1">
      <c r="E58" s="207"/>
    </row>
    <row r="59" ht="15">
      <c r="E59" s="207"/>
    </row>
    <row r="60" ht="15">
      <c r="E60" s="207"/>
    </row>
    <row r="61" ht="15">
      <c r="E61" s="207"/>
    </row>
    <row r="62" spans="1:5" ht="15">
      <c r="A62" s="194">
        <v>1</v>
      </c>
      <c r="B62" s="194" t="str">
        <f>F19</f>
        <v> </v>
      </c>
      <c r="E62" s="207"/>
    </row>
    <row r="63" spans="1:5" ht="15">
      <c r="A63" s="194">
        <v>2</v>
      </c>
      <c r="B63" s="194" t="str">
        <f>H19</f>
        <v> </v>
      </c>
      <c r="E63" s="207"/>
    </row>
    <row r="64" spans="1:5" ht="15">
      <c r="A64" s="194">
        <v>3</v>
      </c>
      <c r="B64" s="194" t="str">
        <f>F20</f>
        <v> </v>
      </c>
      <c r="E64" s="207"/>
    </row>
    <row r="65" spans="1:2" ht="15">
      <c r="A65" s="194">
        <v>4</v>
      </c>
      <c r="B65" s="194" t="str">
        <f>H20</f>
        <v> </v>
      </c>
    </row>
    <row r="66" spans="1:2" ht="15">
      <c r="A66" s="194">
        <v>5</v>
      </c>
      <c r="B66" s="194" t="str">
        <f>'HM-Res'!F23</f>
        <v> </v>
      </c>
    </row>
    <row r="67" spans="1:2" ht="15">
      <c r="A67" s="194">
        <v>6</v>
      </c>
      <c r="B67" s="194" t="str">
        <f>H23</f>
        <v> </v>
      </c>
    </row>
    <row r="68" spans="1:2" ht="15">
      <c r="A68" s="194">
        <v>7</v>
      </c>
      <c r="B68" s="194" t="str">
        <f>F24</f>
        <v> </v>
      </c>
    </row>
    <row r="69" spans="1:2" ht="15">
      <c r="A69" s="194">
        <v>8</v>
      </c>
      <c r="B69" s="194" t="str">
        <f>H24</f>
        <v> </v>
      </c>
    </row>
    <row r="70" spans="1:2" ht="15">
      <c r="A70" s="194">
        <v>9</v>
      </c>
      <c r="B70" s="194" t="str">
        <f>F31</f>
        <v> </v>
      </c>
    </row>
    <row r="71" spans="1:2" ht="15">
      <c r="A71" s="194">
        <v>10</v>
      </c>
      <c r="B71" s="194" t="str">
        <f>H31</f>
        <v> </v>
      </c>
    </row>
    <row r="72" spans="1:2" ht="15">
      <c r="A72" s="194">
        <v>11</v>
      </c>
      <c r="B72" s="194" t="str">
        <f>'HM-Res'!F32</f>
        <v> </v>
      </c>
    </row>
    <row r="73" spans="1:2" ht="15">
      <c r="A73" s="194">
        <v>12</v>
      </c>
      <c r="B73" s="194" t="str">
        <f>H32</f>
        <v> </v>
      </c>
    </row>
    <row r="74" spans="1:2" ht="15">
      <c r="A74" s="194">
        <v>13</v>
      </c>
      <c r="B74" s="194" t="str">
        <f>F35</f>
        <v> </v>
      </c>
    </row>
    <row r="75" spans="1:2" ht="15">
      <c r="A75" s="194">
        <v>14</v>
      </c>
      <c r="B75" s="194" t="str">
        <f>H35</f>
        <v> </v>
      </c>
    </row>
    <row r="76" spans="1:2" ht="15">
      <c r="A76" s="194">
        <v>15</v>
      </c>
      <c r="B76" s="194" t="str">
        <f>F36</f>
        <v> </v>
      </c>
    </row>
    <row r="77" spans="1:2" ht="15">
      <c r="A77" s="194">
        <v>16</v>
      </c>
      <c r="B77" s="194" t="str">
        <f>H36</f>
        <v> </v>
      </c>
    </row>
    <row r="99" ht="15">
      <c r="BF99" s="273"/>
    </row>
    <row r="100" spans="54:57" ht="21" customHeight="1">
      <c r="BB100" s="271">
        <v>9</v>
      </c>
      <c r="BD100" s="272" t="s">
        <v>75</v>
      </c>
      <c r="BE100" s="272" t="s">
        <v>76</v>
      </c>
    </row>
    <row r="101" spans="54:57" ht="21" customHeight="1">
      <c r="BB101" s="271">
        <v>10</v>
      </c>
      <c r="BD101" s="272" t="s">
        <v>77</v>
      </c>
      <c r="BE101" s="272" t="s">
        <v>78</v>
      </c>
    </row>
    <row r="102" spans="54:57" ht="21" customHeight="1">
      <c r="BB102" s="271">
        <v>11</v>
      </c>
      <c r="BD102" s="272" t="s">
        <v>79</v>
      </c>
      <c r="BE102" s="272" t="s">
        <v>80</v>
      </c>
    </row>
    <row r="103" spans="54:57" ht="21" customHeight="1">
      <c r="BB103" s="271">
        <v>12</v>
      </c>
      <c r="BD103" s="272" t="s">
        <v>81</v>
      </c>
      <c r="BE103" s="272" t="s">
        <v>80</v>
      </c>
    </row>
    <row r="104" spans="54:57" ht="21" customHeight="1">
      <c r="BB104" s="271">
        <v>13</v>
      </c>
      <c r="BD104" s="272" t="s">
        <v>82</v>
      </c>
      <c r="BE104" s="272" t="s">
        <v>83</v>
      </c>
    </row>
    <row r="105" spans="54:57" ht="21" customHeight="1">
      <c r="BB105" s="271">
        <v>14</v>
      </c>
      <c r="BD105" s="272" t="s">
        <v>84</v>
      </c>
      <c r="BE105" s="272" t="s">
        <v>85</v>
      </c>
    </row>
    <row r="106" spans="54:57" ht="21" customHeight="1">
      <c r="BB106" s="271">
        <v>15</v>
      </c>
      <c r="BD106" s="272" t="s">
        <v>86</v>
      </c>
      <c r="BE106" s="272" t="s">
        <v>87</v>
      </c>
    </row>
    <row r="107" spans="54:57" ht="21" customHeight="1">
      <c r="BB107" s="271">
        <v>16</v>
      </c>
      <c r="BD107" s="272" t="s">
        <v>88</v>
      </c>
      <c r="BE107" s="272" t="s">
        <v>89</v>
      </c>
    </row>
    <row r="108" spans="54:57" ht="21" customHeight="1">
      <c r="BB108" s="271">
        <v>17</v>
      </c>
      <c r="BD108" s="272" t="s">
        <v>90</v>
      </c>
      <c r="BE108" s="272" t="s">
        <v>91</v>
      </c>
    </row>
    <row r="109" spans="54:57" ht="21" customHeight="1">
      <c r="BB109" s="271">
        <v>18</v>
      </c>
      <c r="BD109" s="272" t="s">
        <v>92</v>
      </c>
      <c r="BE109" s="272" t="s">
        <v>83</v>
      </c>
    </row>
    <row r="110" spans="54:57" ht="21" customHeight="1">
      <c r="BB110" s="271">
        <v>19</v>
      </c>
      <c r="BD110" s="272" t="s">
        <v>93</v>
      </c>
      <c r="BE110" s="272" t="s">
        <v>85</v>
      </c>
    </row>
    <row r="111" spans="54:57" ht="21" customHeight="1">
      <c r="BB111" s="271">
        <v>20</v>
      </c>
      <c r="BD111" s="272" t="s">
        <v>94</v>
      </c>
      <c r="BE111" s="272" t="s">
        <v>91</v>
      </c>
    </row>
    <row r="112" spans="54:57" ht="21" customHeight="1">
      <c r="BB112" s="271">
        <v>21</v>
      </c>
      <c r="BD112" s="272" t="s">
        <v>95</v>
      </c>
      <c r="BE112" s="272" t="s">
        <v>76</v>
      </c>
    </row>
    <row r="113" spans="54:57" ht="21" customHeight="1">
      <c r="BB113" s="271">
        <v>22</v>
      </c>
      <c r="BD113" s="272" t="s">
        <v>96</v>
      </c>
      <c r="BE113" s="272" t="s">
        <v>97</v>
      </c>
    </row>
    <row r="114" spans="54:57" ht="21" customHeight="1">
      <c r="BB114" s="271">
        <v>23</v>
      </c>
      <c r="BD114" s="272" t="s">
        <v>98</v>
      </c>
      <c r="BE114" s="272" t="s">
        <v>85</v>
      </c>
    </row>
    <row r="115" spans="54:57" ht="21" customHeight="1">
      <c r="BB115" s="271">
        <v>24</v>
      </c>
      <c r="BD115" s="272" t="s">
        <v>99</v>
      </c>
      <c r="BE115" s="272" t="s">
        <v>80</v>
      </c>
    </row>
    <row r="116" spans="54:57" ht="21" customHeight="1">
      <c r="BB116" s="271">
        <v>25</v>
      </c>
      <c r="BD116" s="272" t="s">
        <v>100</v>
      </c>
      <c r="BE116" s="272" t="s">
        <v>83</v>
      </c>
    </row>
    <row r="117" spans="54:57" ht="21" customHeight="1">
      <c r="BB117" s="271">
        <v>26</v>
      </c>
      <c r="BD117" s="272" t="s">
        <v>101</v>
      </c>
      <c r="BE117" s="272" t="s">
        <v>102</v>
      </c>
    </row>
    <row r="118" spans="54:57" ht="21" customHeight="1">
      <c r="BB118" s="271">
        <v>27</v>
      </c>
      <c r="BD118" s="272" t="s">
        <v>103</v>
      </c>
      <c r="BE118" s="272" t="s">
        <v>91</v>
      </c>
    </row>
    <row r="119" spans="54:57" ht="21" customHeight="1">
      <c r="BB119" s="271">
        <v>28</v>
      </c>
      <c r="BD119" s="272" t="s">
        <v>104</v>
      </c>
      <c r="BE119" s="272" t="s">
        <v>80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tabSelected="1" zoomScale="75" zoomScaleNormal="75" workbookViewId="0" topLeftCell="A1">
      <selection activeCell="A7" sqref="A7"/>
    </sheetView>
  </sheetViews>
  <sheetFormatPr defaultColWidth="8.88671875" defaultRowHeight="15"/>
  <cols>
    <col min="1" max="1" width="13.99609375" style="91" customWidth="1"/>
    <col min="2" max="5" width="13.99609375" style="0" customWidth="1"/>
    <col min="6" max="7" width="6.77734375" style="0" customWidth="1"/>
    <col min="8" max="8" width="6.3359375" style="0" customWidth="1"/>
    <col min="9" max="9" width="13.99609375" style="81" customWidth="1"/>
    <col min="10" max="10" width="13.99609375" style="0" customWidth="1"/>
  </cols>
  <sheetData>
    <row r="1" spans="1:6" ht="62.25" customHeight="1" thickBot="1">
      <c r="A1" s="79"/>
      <c r="B1" s="80">
        <v>1</v>
      </c>
      <c r="C1" s="80">
        <v>2</v>
      </c>
      <c r="D1" s="80">
        <v>3</v>
      </c>
      <c r="E1" s="80">
        <v>4</v>
      </c>
      <c r="F1" s="28"/>
    </row>
    <row r="2" spans="1:9" s="86" customFormat="1" ht="62.25" customHeight="1">
      <c r="A2" s="82">
        <v>0.375</v>
      </c>
      <c r="B2" s="83" t="s">
        <v>125</v>
      </c>
      <c r="C2" s="83" t="s">
        <v>124</v>
      </c>
      <c r="D2" s="83" t="s">
        <v>65</v>
      </c>
      <c r="E2" s="83" t="s">
        <v>66</v>
      </c>
      <c r="F2" s="84"/>
      <c r="G2" s="85">
        <f>Parametre!$B$4</f>
        <v>0.03125</v>
      </c>
      <c r="I2" s="87"/>
    </row>
    <row r="3" spans="1:9" s="86" customFormat="1" ht="62.25" customHeight="1">
      <c r="A3" s="88">
        <f>SUM(A2+$G$2)</f>
        <v>0.40625</v>
      </c>
      <c r="B3" s="83" t="s">
        <v>62</v>
      </c>
      <c r="C3" s="83" t="s">
        <v>61</v>
      </c>
      <c r="D3" s="83" t="s">
        <v>322</v>
      </c>
      <c r="E3" s="83" t="s">
        <v>321</v>
      </c>
      <c r="F3" s="84"/>
      <c r="G3" s="85">
        <f>Parametre!$B$3</f>
        <v>0.03125</v>
      </c>
      <c r="I3" s="87"/>
    </row>
    <row r="4" spans="1:10" s="86" customFormat="1" ht="62.25" customHeight="1">
      <c r="A4" s="88">
        <f>SUM(A3+$G$2)</f>
        <v>0.4375</v>
      </c>
      <c r="B4" s="83" t="s">
        <v>54</v>
      </c>
      <c r="C4" s="83" t="s">
        <v>53</v>
      </c>
      <c r="D4" s="83" t="s">
        <v>121</v>
      </c>
      <c r="E4" s="83"/>
      <c r="F4" s="84"/>
      <c r="I4" s="87"/>
      <c r="J4"/>
    </row>
    <row r="5" spans="1:10" s="86" customFormat="1" ht="62.25" customHeight="1">
      <c r="A5" s="88">
        <f>SUM(A4+$G$2)</f>
        <v>0.46875</v>
      </c>
      <c r="B5" s="83" t="s">
        <v>50</v>
      </c>
      <c r="C5" s="83" t="s">
        <v>318</v>
      </c>
      <c r="D5" s="83" t="s">
        <v>120</v>
      </c>
      <c r="E5" s="83"/>
      <c r="F5" s="84"/>
      <c r="H5"/>
      <c r="I5" s="87"/>
      <c r="J5"/>
    </row>
    <row r="6" spans="1:10" s="86" customFormat="1" ht="62.25" customHeight="1">
      <c r="A6" s="88">
        <f>SUM(A5+$G$2)</f>
        <v>0.5</v>
      </c>
      <c r="B6" s="83" t="s">
        <v>317</v>
      </c>
      <c r="C6" s="83" t="s">
        <v>49</v>
      </c>
      <c r="D6" s="83"/>
      <c r="E6" s="83"/>
      <c r="F6" s="84"/>
      <c r="H6"/>
      <c r="I6" s="87"/>
      <c r="J6"/>
    </row>
    <row r="7" spans="1:9" s="86" customFormat="1" ht="62.25" customHeight="1" thickBot="1">
      <c r="A7" s="88">
        <f>SUM(A6+$G$2)</f>
        <v>0.53125</v>
      </c>
      <c r="B7" s="83"/>
      <c r="C7" s="83"/>
      <c r="D7" s="83"/>
      <c r="E7" s="83"/>
      <c r="F7" s="84"/>
      <c r="I7" s="87"/>
    </row>
    <row r="8" spans="1:5" ht="23.25">
      <c r="A8" s="89"/>
      <c r="B8" s="89"/>
      <c r="C8" s="89"/>
      <c r="D8" s="89"/>
      <c r="E8" s="89"/>
    </row>
    <row r="9" spans="1:5" ht="23.25">
      <c r="A9"/>
      <c r="B9" s="90"/>
      <c r="C9" s="90"/>
      <c r="D9" s="90"/>
      <c r="E9" s="90"/>
    </row>
    <row r="10" ht="23.25">
      <c r="A10"/>
    </row>
    <row r="11" spans="1:9" s="86" customFormat="1" ht="23.25">
      <c r="A11"/>
      <c r="B11"/>
      <c r="C11"/>
      <c r="D11"/>
      <c r="E11"/>
      <c r="I11" s="90"/>
    </row>
    <row r="12" spans="1:9" s="86" customFormat="1" ht="23.25">
      <c r="A12"/>
      <c r="B12"/>
      <c r="C12"/>
      <c r="D12"/>
      <c r="E12"/>
      <c r="I12" s="9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&amp;C&amp;A</oddHeader>
    <oddFooter>&amp;CSide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A1">
      <selection activeCell="C40" sqref="C40"/>
    </sheetView>
  </sheetViews>
  <sheetFormatPr defaultColWidth="8.88671875" defaultRowHeight="15"/>
  <cols>
    <col min="2" max="2" width="3.99609375" style="0" customWidth="1"/>
    <col min="3" max="3" width="14.10546875" style="0" customWidth="1"/>
    <col min="4" max="5" width="0.55078125" style="0" customWidth="1"/>
    <col min="6" max="6" width="3.99609375" style="0" customWidth="1"/>
    <col min="7" max="7" width="14.10546875" style="0" customWidth="1"/>
    <col min="8" max="9" width="1.77734375" style="0" customWidth="1"/>
    <col min="10" max="10" width="0.55078125" style="0" customWidth="1"/>
    <col min="11" max="11" width="3.99609375" style="0" customWidth="1"/>
    <col min="12" max="12" width="14.10546875" style="0" customWidth="1"/>
    <col min="13" max="13" width="0.55078125" style="0" customWidth="1"/>
    <col min="14" max="15" width="1.77734375" style="0" customWidth="1"/>
    <col min="16" max="16" width="3.99609375" style="0" customWidth="1"/>
    <col min="17" max="17" width="14.10546875" style="0" customWidth="1"/>
    <col min="18" max="19" width="1.77734375" style="0" customWidth="1"/>
    <col min="20" max="20" width="3.99609375" style="0" customWidth="1"/>
    <col min="21" max="21" width="14.10546875" style="0" customWidth="1"/>
  </cols>
  <sheetData>
    <row r="1" spans="1:22" ht="15">
      <c r="A1" s="334"/>
      <c r="B1" s="334"/>
      <c r="C1" s="340" t="s">
        <v>405</v>
      </c>
      <c r="D1" s="340"/>
      <c r="E1" s="334"/>
      <c r="F1" s="334"/>
      <c r="G1" s="340" t="s">
        <v>406</v>
      </c>
      <c r="H1" s="340"/>
      <c r="I1" s="340"/>
      <c r="J1" s="334"/>
      <c r="K1" s="334"/>
      <c r="L1" s="334"/>
      <c r="M1" s="334"/>
      <c r="N1" s="334"/>
      <c r="O1" s="334"/>
      <c r="P1" s="334"/>
      <c r="Q1" s="340" t="s">
        <v>2</v>
      </c>
      <c r="R1" s="340"/>
      <c r="S1" s="334"/>
      <c r="T1" s="334"/>
      <c r="U1" s="340" t="s">
        <v>407</v>
      </c>
      <c r="V1" s="334"/>
    </row>
    <row r="2" spans="1:23" ht="10.5" customHeight="1">
      <c r="A2" s="334"/>
      <c r="B2" s="334"/>
      <c r="C2" s="334"/>
      <c r="D2" s="334"/>
      <c r="E2" s="334"/>
      <c r="F2" s="334"/>
      <c r="G2" s="334"/>
      <c r="H2" s="334"/>
      <c r="I2" s="335"/>
      <c r="J2" s="347"/>
      <c r="K2" s="338" t="s">
        <v>6</v>
      </c>
      <c r="L2" s="338" t="s">
        <v>408</v>
      </c>
      <c r="M2" s="337"/>
      <c r="N2" s="335"/>
      <c r="O2" s="334"/>
      <c r="P2" s="334"/>
      <c r="Q2" s="334"/>
      <c r="R2" s="334"/>
      <c r="S2" s="334"/>
      <c r="T2" s="334"/>
      <c r="U2" s="334"/>
      <c r="V2" s="334"/>
      <c r="W2" s="334"/>
    </row>
    <row r="3" spans="1:23" ht="10.5" customHeight="1">
      <c r="A3" s="334"/>
      <c r="B3" s="334"/>
      <c r="C3" s="334"/>
      <c r="D3" s="334"/>
      <c r="E3" s="334"/>
      <c r="F3" s="334"/>
      <c r="G3" s="334"/>
      <c r="H3" s="334"/>
      <c r="I3" s="345"/>
      <c r="J3" s="334"/>
      <c r="K3" s="339" t="s">
        <v>303</v>
      </c>
      <c r="L3" s="339" t="s">
        <v>409</v>
      </c>
      <c r="M3" s="341"/>
      <c r="N3" s="341"/>
      <c r="O3" s="345"/>
      <c r="P3" s="334"/>
      <c r="Q3" s="334"/>
      <c r="R3" s="334"/>
      <c r="S3" s="334"/>
      <c r="T3" s="334"/>
      <c r="U3" s="334"/>
      <c r="V3" s="334"/>
      <c r="W3" s="334"/>
    </row>
    <row r="4" spans="1:23" ht="10.5" customHeight="1">
      <c r="A4" s="334"/>
      <c r="B4" s="334"/>
      <c r="C4" s="334"/>
      <c r="D4" s="334"/>
      <c r="E4" s="334"/>
      <c r="F4" s="334"/>
      <c r="G4" s="334"/>
      <c r="H4" s="334"/>
      <c r="I4" s="345"/>
      <c r="J4" s="334"/>
      <c r="K4" s="341"/>
      <c r="L4" s="341"/>
      <c r="M4" s="341"/>
      <c r="N4" s="341"/>
      <c r="O4" s="345"/>
      <c r="P4" s="334"/>
      <c r="Q4" s="334"/>
      <c r="R4" s="334"/>
      <c r="S4" s="334"/>
      <c r="T4" s="334"/>
      <c r="U4" s="334"/>
      <c r="V4" s="334"/>
      <c r="W4" s="334"/>
    </row>
    <row r="5" spans="1:23" ht="10.5" customHeight="1">
      <c r="A5" s="334"/>
      <c r="B5" s="334"/>
      <c r="C5" s="334"/>
      <c r="D5" s="334"/>
      <c r="E5" s="334"/>
      <c r="F5" s="334"/>
      <c r="G5" s="334"/>
      <c r="H5" s="334"/>
      <c r="I5" s="345"/>
      <c r="J5" s="334"/>
      <c r="K5" s="334"/>
      <c r="L5" s="334"/>
      <c r="M5" s="334"/>
      <c r="N5" s="334"/>
      <c r="O5" s="345"/>
      <c r="P5" s="334"/>
      <c r="Q5" s="334"/>
      <c r="R5" s="334"/>
      <c r="S5" s="334"/>
      <c r="T5" s="334"/>
      <c r="U5" s="334"/>
      <c r="V5" s="334"/>
      <c r="W5" s="334"/>
    </row>
    <row r="6" spans="1:23" ht="10.5" customHeight="1">
      <c r="A6" s="334"/>
      <c r="B6" s="334"/>
      <c r="C6" s="334"/>
      <c r="D6" s="334"/>
      <c r="E6" s="334"/>
      <c r="F6" s="334"/>
      <c r="G6" s="334"/>
      <c r="H6" s="334"/>
      <c r="I6" s="345"/>
      <c r="J6" s="334"/>
      <c r="K6" s="334"/>
      <c r="L6" s="340" t="s">
        <v>410</v>
      </c>
      <c r="M6" s="340"/>
      <c r="N6" s="340"/>
      <c r="O6" s="345"/>
      <c r="P6" s="334"/>
      <c r="Q6" s="334"/>
      <c r="R6" s="334"/>
      <c r="S6" s="334"/>
      <c r="T6" s="334"/>
      <c r="U6" s="334"/>
      <c r="V6" s="334"/>
      <c r="W6" s="334"/>
    </row>
    <row r="7" spans="1:23" ht="6" customHeight="1">
      <c r="A7" s="334"/>
      <c r="B7" s="334"/>
      <c r="C7" s="334"/>
      <c r="D7" s="334"/>
      <c r="E7" s="334"/>
      <c r="F7" s="334"/>
      <c r="G7" s="334"/>
      <c r="H7" s="334"/>
      <c r="I7" s="345"/>
      <c r="J7" s="336"/>
      <c r="K7" s="344"/>
      <c r="L7" s="344"/>
      <c r="M7" s="342"/>
      <c r="N7" s="334"/>
      <c r="O7" s="345"/>
      <c r="P7" s="334"/>
      <c r="Q7" s="334"/>
      <c r="R7" s="334"/>
      <c r="S7" s="334"/>
      <c r="T7" s="334"/>
      <c r="U7" s="334"/>
      <c r="V7" s="334"/>
      <c r="W7" s="334"/>
    </row>
    <row r="8" spans="1:23" ht="10.5" customHeight="1">
      <c r="A8" s="334"/>
      <c r="B8" s="334"/>
      <c r="C8" s="334"/>
      <c r="D8" s="334"/>
      <c r="E8" s="347"/>
      <c r="F8" s="338" t="s">
        <v>6</v>
      </c>
      <c r="G8" s="338"/>
      <c r="H8" s="337"/>
      <c r="I8" s="345"/>
      <c r="J8" s="345"/>
      <c r="K8" s="338" t="s">
        <v>6</v>
      </c>
      <c r="L8" s="338" t="s">
        <v>411</v>
      </c>
      <c r="M8" s="346"/>
      <c r="N8" s="341"/>
      <c r="O8" s="339"/>
      <c r="P8" s="338" t="s">
        <v>6</v>
      </c>
      <c r="Q8" s="338"/>
      <c r="R8" s="337"/>
      <c r="S8" s="334"/>
      <c r="T8" s="334"/>
      <c r="U8" s="334"/>
      <c r="V8" s="334"/>
      <c r="W8" s="334"/>
    </row>
    <row r="9" spans="1:23" ht="10.5" customHeight="1">
      <c r="A9" s="334"/>
      <c r="B9" s="334"/>
      <c r="C9" s="334"/>
      <c r="D9" s="334"/>
      <c r="E9" s="338"/>
      <c r="F9" s="339" t="s">
        <v>320</v>
      </c>
      <c r="G9" s="339"/>
      <c r="H9" s="341"/>
      <c r="I9" s="343"/>
      <c r="J9" s="345"/>
      <c r="K9" s="339" t="s">
        <v>304</v>
      </c>
      <c r="L9" s="339" t="s">
        <v>412</v>
      </c>
      <c r="M9" s="346"/>
      <c r="N9" s="341"/>
      <c r="O9" s="336"/>
      <c r="P9" s="339" t="s">
        <v>316</v>
      </c>
      <c r="Q9" s="339"/>
      <c r="R9" s="341"/>
      <c r="S9" s="345"/>
      <c r="T9" s="334"/>
      <c r="U9" s="334"/>
      <c r="V9" s="334"/>
      <c r="W9" s="334"/>
    </row>
    <row r="10" spans="1:23" ht="10.5" customHeight="1">
      <c r="A10" s="334"/>
      <c r="B10" s="334"/>
      <c r="C10" s="334"/>
      <c r="D10" s="334"/>
      <c r="E10" s="345"/>
      <c r="F10" s="334"/>
      <c r="G10" s="334"/>
      <c r="H10" s="334"/>
      <c r="I10" s="343"/>
      <c r="J10" s="345"/>
      <c r="K10" s="341"/>
      <c r="L10" s="341"/>
      <c r="M10" s="346"/>
      <c r="N10" s="334"/>
      <c r="O10" s="345"/>
      <c r="P10" s="334"/>
      <c r="Q10" s="334"/>
      <c r="R10" s="334"/>
      <c r="S10" s="345"/>
      <c r="T10" s="334"/>
      <c r="U10" s="334"/>
      <c r="V10" s="334"/>
      <c r="W10" s="334"/>
    </row>
    <row r="11" spans="1:23" ht="10.5" customHeight="1">
      <c r="A11" s="334"/>
      <c r="B11" s="334"/>
      <c r="C11" s="334"/>
      <c r="D11" s="334"/>
      <c r="E11" s="345"/>
      <c r="F11" s="334"/>
      <c r="G11" s="334"/>
      <c r="H11" s="334"/>
      <c r="I11" s="339"/>
      <c r="J11" s="345"/>
      <c r="K11" s="338" t="s">
        <v>6</v>
      </c>
      <c r="L11" s="338" t="s">
        <v>411</v>
      </c>
      <c r="M11" s="346"/>
      <c r="N11" s="337"/>
      <c r="O11" s="345"/>
      <c r="P11" s="334"/>
      <c r="Q11" s="334"/>
      <c r="R11" s="334"/>
      <c r="S11" s="345"/>
      <c r="T11" s="334"/>
      <c r="U11" s="334"/>
      <c r="V11" s="334"/>
      <c r="W11" s="334"/>
    </row>
    <row r="12" spans="1:23" ht="10.5" customHeight="1">
      <c r="A12" s="334"/>
      <c r="B12" s="334"/>
      <c r="C12" s="334"/>
      <c r="D12" s="334"/>
      <c r="E12" s="345"/>
      <c r="F12" s="334"/>
      <c r="G12" s="334"/>
      <c r="H12" s="334"/>
      <c r="I12" s="334"/>
      <c r="J12" s="345"/>
      <c r="K12" s="339" t="s">
        <v>305</v>
      </c>
      <c r="L12" s="339" t="s">
        <v>413</v>
      </c>
      <c r="M12" s="346"/>
      <c r="N12" s="341"/>
      <c r="O12" s="334"/>
      <c r="P12" s="334"/>
      <c r="Q12" s="334"/>
      <c r="R12" s="334"/>
      <c r="S12" s="345"/>
      <c r="T12" s="334"/>
      <c r="U12" s="334"/>
      <c r="V12" s="334"/>
      <c r="W12" s="334"/>
    </row>
    <row r="13" spans="1:23" ht="10.5" customHeight="1">
      <c r="A13" s="334"/>
      <c r="B13" s="334"/>
      <c r="C13" s="334"/>
      <c r="D13" s="334"/>
      <c r="E13" s="345"/>
      <c r="F13" s="334"/>
      <c r="G13" s="334"/>
      <c r="H13" s="334"/>
      <c r="I13" s="334"/>
      <c r="J13" s="345"/>
      <c r="K13" s="341"/>
      <c r="L13" s="341"/>
      <c r="M13" s="346"/>
      <c r="N13" s="334"/>
      <c r="O13" s="334"/>
      <c r="P13" s="334"/>
      <c r="Q13" s="334"/>
      <c r="R13" s="334"/>
      <c r="S13" s="345"/>
      <c r="T13" s="334"/>
      <c r="U13" s="334"/>
      <c r="V13" s="334"/>
      <c r="W13" s="334"/>
    </row>
    <row r="14" spans="1:23" ht="10.5" customHeight="1">
      <c r="A14" s="334"/>
      <c r="B14" s="334"/>
      <c r="C14" s="334"/>
      <c r="D14" s="334"/>
      <c r="E14" s="345"/>
      <c r="F14" s="334"/>
      <c r="G14" s="334"/>
      <c r="H14" s="334"/>
      <c r="I14" s="334"/>
      <c r="J14" s="345"/>
      <c r="K14" s="338" t="s">
        <v>6</v>
      </c>
      <c r="L14" s="338" t="s">
        <v>412</v>
      </c>
      <c r="M14" s="346"/>
      <c r="N14" s="341"/>
      <c r="O14" s="334"/>
      <c r="P14" s="334"/>
      <c r="Q14" s="334"/>
      <c r="R14" s="334"/>
      <c r="S14" s="345"/>
      <c r="T14" s="334"/>
      <c r="U14" s="334"/>
      <c r="V14" s="334"/>
      <c r="W14" s="334"/>
    </row>
    <row r="15" spans="1:23" ht="10.5" customHeight="1">
      <c r="A15" s="334"/>
      <c r="B15" s="334"/>
      <c r="C15" s="334"/>
      <c r="D15" s="334"/>
      <c r="E15" s="345"/>
      <c r="F15" s="334"/>
      <c r="G15" s="334"/>
      <c r="H15" s="334"/>
      <c r="I15" s="334"/>
      <c r="J15" s="345"/>
      <c r="K15" s="339" t="s">
        <v>306</v>
      </c>
      <c r="L15" s="339" t="s">
        <v>413</v>
      </c>
      <c r="M15" s="346"/>
      <c r="N15" s="341"/>
      <c r="O15" s="334"/>
      <c r="P15" s="334"/>
      <c r="Q15" s="334"/>
      <c r="R15" s="334"/>
      <c r="S15" s="345"/>
      <c r="T15" s="334"/>
      <c r="U15" s="334"/>
      <c r="V15" s="334"/>
      <c r="W15" s="334"/>
    </row>
    <row r="16" spans="1:23" ht="6" customHeight="1">
      <c r="A16" s="334"/>
      <c r="B16" s="334"/>
      <c r="C16" s="334"/>
      <c r="D16" s="334"/>
      <c r="E16" s="345"/>
      <c r="F16" s="334"/>
      <c r="G16" s="334"/>
      <c r="H16" s="334"/>
      <c r="I16" s="334"/>
      <c r="J16" s="337"/>
      <c r="K16" s="335"/>
      <c r="L16" s="335"/>
      <c r="M16" s="347"/>
      <c r="N16" s="334"/>
      <c r="O16" s="334"/>
      <c r="P16" s="334"/>
      <c r="Q16" s="334"/>
      <c r="R16" s="334"/>
      <c r="S16" s="345"/>
      <c r="T16" s="334"/>
      <c r="U16" s="334"/>
      <c r="V16" s="334"/>
      <c r="W16" s="334"/>
    </row>
    <row r="17" spans="1:23" ht="10.5" customHeight="1">
      <c r="A17" s="334"/>
      <c r="B17" s="338" t="s">
        <v>6</v>
      </c>
      <c r="C17" s="338"/>
      <c r="D17" s="339"/>
      <c r="E17" s="345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9"/>
      <c r="T17" s="338" t="s">
        <v>6</v>
      </c>
      <c r="U17" s="338"/>
      <c r="V17" s="334"/>
      <c r="W17" s="334"/>
    </row>
    <row r="18" spans="1:23" ht="10.5" customHeight="1">
      <c r="A18" s="334"/>
      <c r="B18" s="339" t="s">
        <v>322</v>
      </c>
      <c r="C18" s="337"/>
      <c r="D18" s="345"/>
      <c r="E18" s="345"/>
      <c r="F18" s="334"/>
      <c r="G18" s="334"/>
      <c r="H18" s="334"/>
      <c r="I18" s="334"/>
      <c r="J18" s="334"/>
      <c r="K18" s="334"/>
      <c r="L18" s="340" t="s">
        <v>414</v>
      </c>
      <c r="M18" s="340"/>
      <c r="N18" s="340"/>
      <c r="O18" s="334"/>
      <c r="P18" s="334"/>
      <c r="Q18" s="334"/>
      <c r="R18" s="334"/>
      <c r="S18" s="345"/>
      <c r="T18" s="339" t="s">
        <v>318</v>
      </c>
      <c r="U18" s="339"/>
      <c r="V18" s="334"/>
      <c r="W18" s="334"/>
    </row>
    <row r="19" spans="1:23" ht="6" customHeight="1">
      <c r="A19" s="334"/>
      <c r="D19" s="341"/>
      <c r="E19" s="345"/>
      <c r="F19" s="334"/>
      <c r="G19" s="334"/>
      <c r="H19" s="334"/>
      <c r="I19" s="334"/>
      <c r="J19" s="336"/>
      <c r="K19" s="344"/>
      <c r="L19" s="344"/>
      <c r="M19" s="342"/>
      <c r="N19" s="334"/>
      <c r="O19" s="334"/>
      <c r="P19" s="334"/>
      <c r="Q19" s="334"/>
      <c r="R19" s="334"/>
      <c r="S19" s="345"/>
      <c r="V19" s="334"/>
      <c r="W19" s="334"/>
    </row>
    <row r="20" spans="1:23" ht="10.5" customHeight="1">
      <c r="A20" s="334"/>
      <c r="B20" s="334"/>
      <c r="C20" s="334"/>
      <c r="D20" s="334"/>
      <c r="E20" s="345"/>
      <c r="F20" s="334"/>
      <c r="G20" s="334"/>
      <c r="H20" s="334"/>
      <c r="I20" s="334"/>
      <c r="J20" s="345"/>
      <c r="K20" s="338" t="s">
        <v>6</v>
      </c>
      <c r="L20" s="338" t="s">
        <v>415</v>
      </c>
      <c r="M20" s="346"/>
      <c r="N20" s="341"/>
      <c r="O20" s="334"/>
      <c r="P20" s="334"/>
      <c r="Q20" s="334"/>
      <c r="R20" s="334"/>
      <c r="S20" s="345"/>
      <c r="T20" s="334"/>
      <c r="U20" s="334"/>
      <c r="V20" s="334"/>
      <c r="W20" s="334"/>
    </row>
    <row r="21" spans="1:23" ht="10.5" customHeight="1">
      <c r="A21" s="334"/>
      <c r="B21" s="334"/>
      <c r="C21" s="334"/>
      <c r="D21" s="334"/>
      <c r="E21" s="345"/>
      <c r="F21" s="334"/>
      <c r="G21" s="334"/>
      <c r="H21" s="334"/>
      <c r="I21" s="334"/>
      <c r="J21" s="345"/>
      <c r="K21" s="339" t="s">
        <v>307</v>
      </c>
      <c r="L21" s="339" t="s">
        <v>416</v>
      </c>
      <c r="M21" s="346"/>
      <c r="N21" s="341"/>
      <c r="O21" s="334"/>
      <c r="P21" s="334"/>
      <c r="Q21" s="334"/>
      <c r="R21" s="334"/>
      <c r="S21" s="345"/>
      <c r="T21" s="334"/>
      <c r="U21" s="334"/>
      <c r="V21" s="334"/>
      <c r="W21" s="334"/>
    </row>
    <row r="22" spans="1:23" ht="10.5" customHeight="1">
      <c r="A22" s="334"/>
      <c r="B22" s="334"/>
      <c r="C22" s="334"/>
      <c r="D22" s="334"/>
      <c r="E22" s="345"/>
      <c r="F22" s="334"/>
      <c r="G22" s="334"/>
      <c r="H22" s="334"/>
      <c r="I22" s="334"/>
      <c r="J22" s="345"/>
      <c r="K22" s="341"/>
      <c r="L22" s="341"/>
      <c r="M22" s="346"/>
      <c r="N22" s="334"/>
      <c r="O22" s="334"/>
      <c r="P22" s="334"/>
      <c r="Q22" s="334"/>
      <c r="R22" s="334"/>
      <c r="S22" s="345"/>
      <c r="T22" s="334"/>
      <c r="U22" s="334"/>
      <c r="V22" s="334"/>
      <c r="W22" s="334"/>
    </row>
    <row r="23" spans="1:23" ht="10.5" customHeight="1">
      <c r="A23" s="334"/>
      <c r="B23" s="334"/>
      <c r="C23" s="334"/>
      <c r="D23" s="334"/>
      <c r="E23" s="345"/>
      <c r="F23" s="334"/>
      <c r="G23" s="334"/>
      <c r="H23" s="334"/>
      <c r="I23" s="347"/>
      <c r="J23" s="345"/>
      <c r="K23" s="338" t="s">
        <v>6</v>
      </c>
      <c r="L23" s="338" t="s">
        <v>415</v>
      </c>
      <c r="M23" s="346"/>
      <c r="N23" s="337"/>
      <c r="O23" s="334"/>
      <c r="P23" s="334"/>
      <c r="Q23" s="334"/>
      <c r="R23" s="334"/>
      <c r="S23" s="345"/>
      <c r="T23" s="334"/>
      <c r="U23" s="334"/>
      <c r="V23" s="334"/>
      <c r="W23" s="334"/>
    </row>
    <row r="24" spans="1:23" ht="10.5" customHeight="1">
      <c r="A24" s="334"/>
      <c r="B24" s="334"/>
      <c r="C24" s="334"/>
      <c r="D24" s="334"/>
      <c r="E24" s="345"/>
      <c r="F24" s="334"/>
      <c r="G24" s="334"/>
      <c r="H24" s="334"/>
      <c r="I24" s="336"/>
      <c r="J24" s="345"/>
      <c r="K24" s="339" t="s">
        <v>308</v>
      </c>
      <c r="L24" s="339" t="s">
        <v>417</v>
      </c>
      <c r="M24" s="341"/>
      <c r="N24" s="345"/>
      <c r="O24" s="345"/>
      <c r="P24" s="334"/>
      <c r="Q24" s="334"/>
      <c r="R24" s="334"/>
      <c r="S24" s="345"/>
      <c r="T24" s="334"/>
      <c r="U24" s="334"/>
      <c r="V24" s="334"/>
      <c r="W24" s="334"/>
    </row>
    <row r="25" spans="1:23" ht="10.5" customHeight="1">
      <c r="A25" s="334"/>
      <c r="B25" s="334"/>
      <c r="C25" s="334"/>
      <c r="D25" s="334"/>
      <c r="E25" s="345"/>
      <c r="F25" s="334"/>
      <c r="G25" s="334"/>
      <c r="H25" s="334"/>
      <c r="I25" s="345"/>
      <c r="J25" s="345"/>
      <c r="K25" s="341"/>
      <c r="L25" s="341"/>
      <c r="M25" s="346"/>
      <c r="N25" s="334"/>
      <c r="O25" s="345"/>
      <c r="P25" s="334"/>
      <c r="Q25" s="334"/>
      <c r="R25" s="334"/>
      <c r="S25" s="345"/>
      <c r="T25" s="334"/>
      <c r="U25" s="334"/>
      <c r="V25" s="334"/>
      <c r="W25" s="334"/>
    </row>
    <row r="26" spans="1:23" ht="10.5" customHeight="1">
      <c r="A26" s="334"/>
      <c r="B26" s="334"/>
      <c r="C26" s="334"/>
      <c r="D26" s="334"/>
      <c r="E26" s="345"/>
      <c r="F26" s="334"/>
      <c r="G26" s="334"/>
      <c r="H26" s="334"/>
      <c r="I26" s="345"/>
      <c r="J26" s="345"/>
      <c r="K26" s="338" t="s">
        <v>6</v>
      </c>
      <c r="L26" s="338" t="s">
        <v>416</v>
      </c>
      <c r="M26" s="346"/>
      <c r="N26" s="341"/>
      <c r="O26" s="345"/>
      <c r="P26" s="334"/>
      <c r="Q26" s="334"/>
      <c r="R26" s="334"/>
      <c r="S26" s="345"/>
      <c r="T26" s="334"/>
      <c r="U26" s="334"/>
      <c r="V26" s="341"/>
      <c r="W26" s="334"/>
    </row>
    <row r="27" spans="1:23" ht="10.5" customHeight="1">
      <c r="A27" s="334"/>
      <c r="B27" s="334"/>
      <c r="C27" s="334"/>
      <c r="D27" s="334"/>
      <c r="E27" s="345"/>
      <c r="F27" s="334"/>
      <c r="G27" s="334"/>
      <c r="H27" s="334"/>
      <c r="I27" s="345"/>
      <c r="J27" s="345"/>
      <c r="K27" s="339" t="s">
        <v>309</v>
      </c>
      <c r="L27" s="339" t="s">
        <v>417</v>
      </c>
      <c r="M27" s="346"/>
      <c r="N27" s="341"/>
      <c r="O27" s="345"/>
      <c r="P27" s="334"/>
      <c r="Q27" s="334"/>
      <c r="R27" s="334"/>
      <c r="S27" s="345"/>
      <c r="T27" s="334"/>
      <c r="U27" s="334"/>
      <c r="V27" s="334"/>
      <c r="W27" s="334"/>
    </row>
    <row r="28" spans="1:23" ht="6" customHeight="1">
      <c r="A28" s="334"/>
      <c r="B28" s="334"/>
      <c r="C28" s="334"/>
      <c r="D28" s="334"/>
      <c r="E28" s="345"/>
      <c r="F28" s="334"/>
      <c r="G28" s="334"/>
      <c r="H28" s="334"/>
      <c r="I28" s="345"/>
      <c r="J28" s="337"/>
      <c r="K28" s="335"/>
      <c r="L28" s="335"/>
      <c r="M28" s="347"/>
      <c r="N28" s="341"/>
      <c r="O28" s="345"/>
      <c r="P28" s="334"/>
      <c r="Q28" s="334"/>
      <c r="R28" s="334"/>
      <c r="S28" s="345"/>
      <c r="T28" s="334"/>
      <c r="U28" s="334"/>
      <c r="V28" s="334"/>
      <c r="W28" s="334"/>
    </row>
    <row r="29" spans="1:23" ht="10.5" customHeight="1">
      <c r="A29" s="334"/>
      <c r="B29" s="334"/>
      <c r="C29" s="334"/>
      <c r="D29" s="334"/>
      <c r="E29" s="339"/>
      <c r="F29" s="338" t="s">
        <v>6</v>
      </c>
      <c r="G29" s="338"/>
      <c r="H29" s="337"/>
      <c r="I29" s="345"/>
      <c r="J29" s="334"/>
      <c r="K29" s="334"/>
      <c r="L29" s="334"/>
      <c r="M29" s="334"/>
      <c r="N29" s="334"/>
      <c r="O29" s="339"/>
      <c r="P29" s="338" t="s">
        <v>6</v>
      </c>
      <c r="Q29" s="338"/>
      <c r="R29" s="337"/>
      <c r="S29" s="345"/>
      <c r="T29" s="334"/>
      <c r="U29" s="334"/>
      <c r="V29" s="334"/>
      <c r="W29" s="334"/>
    </row>
    <row r="30" spans="1:23" ht="10.5" customHeight="1">
      <c r="A30" s="334"/>
      <c r="B30" s="334"/>
      <c r="C30" s="334"/>
      <c r="D30" s="334"/>
      <c r="E30" s="334"/>
      <c r="F30" s="339" t="s">
        <v>321</v>
      </c>
      <c r="G30" s="339"/>
      <c r="H30" s="341"/>
      <c r="I30" s="345"/>
      <c r="J30" s="334"/>
      <c r="K30" s="334"/>
      <c r="L30" s="340" t="s">
        <v>418</v>
      </c>
      <c r="M30" s="340"/>
      <c r="N30" s="340"/>
      <c r="O30" s="336"/>
      <c r="P30" s="339" t="s">
        <v>317</v>
      </c>
      <c r="Q30" s="339"/>
      <c r="R30" s="341"/>
      <c r="S30" s="334"/>
      <c r="T30" s="334"/>
      <c r="U30" s="334"/>
      <c r="V30" s="334"/>
      <c r="W30" s="334"/>
    </row>
    <row r="31" spans="1:23" ht="6" customHeight="1">
      <c r="A31" s="334"/>
      <c r="B31" s="334"/>
      <c r="C31" s="334"/>
      <c r="D31" s="334"/>
      <c r="E31" s="334"/>
      <c r="F31" s="334"/>
      <c r="G31" s="334"/>
      <c r="H31" s="334"/>
      <c r="I31" s="345"/>
      <c r="J31" s="336"/>
      <c r="K31" s="344"/>
      <c r="L31" s="344"/>
      <c r="M31" s="342"/>
      <c r="N31" s="334"/>
      <c r="O31" s="345"/>
      <c r="P31" s="334"/>
      <c r="Q31" s="334"/>
      <c r="R31" s="334"/>
      <c r="S31" s="334"/>
      <c r="T31" s="334"/>
      <c r="U31" s="334"/>
      <c r="V31" s="334"/>
      <c r="W31" s="334"/>
    </row>
    <row r="32" spans="1:23" ht="10.5" customHeight="1">
      <c r="A32" s="334"/>
      <c r="B32" s="334"/>
      <c r="C32" s="340" t="s">
        <v>419</v>
      </c>
      <c r="D32" s="340"/>
      <c r="E32" s="334"/>
      <c r="F32" s="334"/>
      <c r="G32" s="334"/>
      <c r="H32" s="334"/>
      <c r="I32" s="345"/>
      <c r="J32" s="345"/>
      <c r="K32" s="338" t="s">
        <v>6</v>
      </c>
      <c r="L32" s="338" t="s">
        <v>420</v>
      </c>
      <c r="M32" s="346"/>
      <c r="N32" s="341"/>
      <c r="O32" s="345"/>
      <c r="P32" s="334"/>
      <c r="Q32" s="334"/>
      <c r="R32" s="334"/>
      <c r="S32" s="334"/>
      <c r="T32" s="334"/>
      <c r="U32" s="340" t="s">
        <v>421</v>
      </c>
      <c r="V32" s="334"/>
      <c r="W32" s="334"/>
    </row>
    <row r="33" spans="1:23" ht="10.5" customHeight="1">
      <c r="A33" s="334"/>
      <c r="B33" s="334"/>
      <c r="C33" s="334"/>
      <c r="D33" s="334"/>
      <c r="E33" s="334"/>
      <c r="F33" s="334"/>
      <c r="G33" s="334"/>
      <c r="H33" s="334"/>
      <c r="I33" s="345"/>
      <c r="J33" s="345"/>
      <c r="K33" s="339" t="s">
        <v>310</v>
      </c>
      <c r="L33" s="339" t="s">
        <v>422</v>
      </c>
      <c r="M33" s="346"/>
      <c r="N33" s="341"/>
      <c r="O33" s="345"/>
      <c r="P33" s="334"/>
      <c r="Q33" s="334"/>
      <c r="R33" s="334"/>
      <c r="S33" s="334"/>
      <c r="T33" s="334"/>
      <c r="U33" s="334"/>
      <c r="V33" s="334"/>
      <c r="W33" s="334"/>
    </row>
    <row r="34" spans="1:23" ht="10.5" customHeight="1">
      <c r="A34" s="334"/>
      <c r="B34" s="338" t="s">
        <v>6</v>
      </c>
      <c r="C34" s="338"/>
      <c r="D34" s="341"/>
      <c r="E34" s="334"/>
      <c r="F34" s="334"/>
      <c r="G34" s="334"/>
      <c r="H34" s="334"/>
      <c r="I34" s="345"/>
      <c r="J34" s="345"/>
      <c r="K34" s="341"/>
      <c r="L34" s="341"/>
      <c r="M34" s="346"/>
      <c r="N34" s="334"/>
      <c r="O34" s="345"/>
      <c r="P34" s="334"/>
      <c r="Q34" s="334"/>
      <c r="R34" s="334"/>
      <c r="S34" s="341"/>
      <c r="T34" s="338" t="s">
        <v>6</v>
      </c>
      <c r="U34" s="338"/>
      <c r="V34" s="334"/>
      <c r="W34" s="334"/>
    </row>
    <row r="35" spans="1:23" ht="10.5" customHeight="1">
      <c r="A35" s="334"/>
      <c r="B35" s="339" t="s">
        <v>323</v>
      </c>
      <c r="C35" s="339"/>
      <c r="D35" s="341"/>
      <c r="E35" s="334"/>
      <c r="F35" s="334"/>
      <c r="G35" s="334"/>
      <c r="H35" s="334"/>
      <c r="I35" s="339"/>
      <c r="J35" s="345"/>
      <c r="K35" s="338" t="s">
        <v>6</v>
      </c>
      <c r="L35" s="338" t="s">
        <v>420</v>
      </c>
      <c r="M35" s="346"/>
      <c r="N35" s="337"/>
      <c r="O35" s="345"/>
      <c r="P35" s="334"/>
      <c r="Q35" s="334"/>
      <c r="R35" s="334"/>
      <c r="S35" s="334"/>
      <c r="T35" s="339" t="s">
        <v>319</v>
      </c>
      <c r="U35" s="339"/>
      <c r="V35" s="334"/>
      <c r="W35" s="334"/>
    </row>
    <row r="36" spans="1:23" ht="10.5" customHeight="1">
      <c r="A36" s="334"/>
      <c r="B36" s="334"/>
      <c r="C36" s="334"/>
      <c r="D36" s="334"/>
      <c r="E36" s="334"/>
      <c r="F36" s="334"/>
      <c r="G36" s="334"/>
      <c r="H36" s="334"/>
      <c r="I36" s="334"/>
      <c r="J36" s="345"/>
      <c r="K36" s="339" t="s">
        <v>311</v>
      </c>
      <c r="L36" s="339" t="s">
        <v>423</v>
      </c>
      <c r="M36" s="346"/>
      <c r="N36" s="341"/>
      <c r="O36" s="334"/>
      <c r="P36" s="334"/>
      <c r="Q36" s="334"/>
      <c r="R36" s="334"/>
      <c r="S36" s="334"/>
      <c r="T36" s="334"/>
      <c r="U36" s="334"/>
      <c r="V36" s="334"/>
      <c r="W36" s="334"/>
    </row>
    <row r="37" spans="1:23" ht="10.5" customHeight="1">
      <c r="A37" s="334"/>
      <c r="B37" s="334"/>
      <c r="C37" s="334"/>
      <c r="D37" s="334"/>
      <c r="E37" s="334"/>
      <c r="F37" s="334"/>
      <c r="G37" s="334"/>
      <c r="H37" s="334"/>
      <c r="I37" s="334"/>
      <c r="J37" s="345"/>
      <c r="K37" s="341"/>
      <c r="L37" s="341"/>
      <c r="M37" s="346"/>
      <c r="N37" s="334"/>
      <c r="O37" s="334"/>
      <c r="P37" s="334"/>
      <c r="Q37" s="334"/>
      <c r="R37" s="334"/>
      <c r="S37" s="334"/>
      <c r="T37" s="334"/>
      <c r="U37" s="334"/>
      <c r="V37" s="334"/>
      <c r="W37" s="334"/>
    </row>
    <row r="38" spans="1:23" ht="10.5" customHeight="1">
      <c r="A38" s="334"/>
      <c r="B38" s="334"/>
      <c r="C38" s="334"/>
      <c r="D38" s="334"/>
      <c r="E38" s="334"/>
      <c r="F38" s="334"/>
      <c r="G38" s="334"/>
      <c r="H38" s="334"/>
      <c r="I38" s="334"/>
      <c r="J38" s="345"/>
      <c r="K38" s="338" t="s">
        <v>6</v>
      </c>
      <c r="L38" s="338" t="s">
        <v>422</v>
      </c>
      <c r="M38" s="346"/>
      <c r="N38" s="341"/>
      <c r="O38" s="334"/>
      <c r="P38" s="334"/>
      <c r="Q38" s="334"/>
      <c r="R38" s="334"/>
      <c r="S38" s="334"/>
      <c r="T38" s="334"/>
      <c r="U38" s="334"/>
      <c r="V38" s="334"/>
      <c r="W38" s="334"/>
    </row>
    <row r="39" spans="1:23" ht="10.5" customHeight="1">
      <c r="A39" s="334"/>
      <c r="B39" s="334"/>
      <c r="C39" s="334"/>
      <c r="D39" s="334"/>
      <c r="E39" s="334"/>
      <c r="F39" s="334"/>
      <c r="G39" s="334"/>
      <c r="H39" s="334"/>
      <c r="I39" s="334"/>
      <c r="J39" s="345"/>
      <c r="K39" s="339" t="s">
        <v>312</v>
      </c>
      <c r="L39" s="339" t="s">
        <v>423</v>
      </c>
      <c r="M39" s="346"/>
      <c r="N39" s="341"/>
      <c r="O39" s="334"/>
      <c r="P39" s="334"/>
      <c r="Q39" s="334"/>
      <c r="R39" s="334"/>
      <c r="S39" s="334"/>
      <c r="T39" s="334"/>
      <c r="U39" s="334"/>
      <c r="V39" s="334"/>
      <c r="W39" s="334"/>
    </row>
    <row r="40" spans="1:23" ht="6" customHeight="1">
      <c r="A40" s="334"/>
      <c r="B40" s="334"/>
      <c r="C40" s="334"/>
      <c r="D40" s="334"/>
      <c r="E40" s="334"/>
      <c r="F40" s="334"/>
      <c r="G40" s="334"/>
      <c r="H40" s="334"/>
      <c r="I40" s="334"/>
      <c r="J40" s="337"/>
      <c r="K40" s="335"/>
      <c r="L40" s="335"/>
      <c r="M40" s="347"/>
      <c r="N40" s="334"/>
      <c r="O40" s="334"/>
      <c r="P40" s="334"/>
      <c r="Q40" s="334"/>
      <c r="R40" s="334"/>
      <c r="S40" s="334"/>
      <c r="T40" s="334"/>
      <c r="U40" s="334"/>
      <c r="V40" s="334"/>
      <c r="W40" s="334"/>
    </row>
    <row r="41" spans="1:23" ht="10.5" customHeight="1">
      <c r="A41" s="334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</row>
    <row r="42" spans="1:23" ht="10.5" customHeight="1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40" t="s">
        <v>424</v>
      </c>
      <c r="M42" s="340"/>
      <c r="N42" s="340"/>
      <c r="O42" s="334"/>
      <c r="P42" s="334"/>
      <c r="Q42" s="334"/>
      <c r="R42" s="334"/>
      <c r="S42" s="334"/>
      <c r="T42" s="334"/>
      <c r="U42" s="334"/>
      <c r="V42" s="334"/>
      <c r="W42" s="334"/>
    </row>
    <row r="43" spans="1:23" ht="6" customHeight="1">
      <c r="A43" s="334"/>
      <c r="B43" s="334"/>
      <c r="C43" s="334"/>
      <c r="D43" s="334"/>
      <c r="E43" s="334"/>
      <c r="F43" s="334"/>
      <c r="G43" s="334"/>
      <c r="H43" s="334"/>
      <c r="I43" s="334"/>
      <c r="J43" s="336"/>
      <c r="K43" s="344"/>
      <c r="L43" s="344"/>
      <c r="M43" s="342"/>
      <c r="N43" s="334"/>
      <c r="O43" s="334"/>
      <c r="P43" s="334"/>
      <c r="Q43" s="334"/>
      <c r="R43" s="334"/>
      <c r="S43" s="334"/>
      <c r="T43" s="334"/>
      <c r="U43" s="334"/>
      <c r="V43" s="334"/>
      <c r="W43" s="334"/>
    </row>
    <row r="44" spans="1:23" ht="10.5" customHeight="1">
      <c r="A44" s="334"/>
      <c r="B44" s="334"/>
      <c r="C44" s="334"/>
      <c r="D44" s="334"/>
      <c r="E44" s="334"/>
      <c r="F44" s="334"/>
      <c r="G44" s="334"/>
      <c r="H44" s="334"/>
      <c r="I44" s="334"/>
      <c r="J44" s="345"/>
      <c r="K44" s="338" t="s">
        <v>6</v>
      </c>
      <c r="L44" s="338" t="s">
        <v>425</v>
      </c>
      <c r="M44" s="346"/>
      <c r="N44" s="341"/>
      <c r="O44" s="334"/>
      <c r="P44" s="334"/>
      <c r="Q44" s="334"/>
      <c r="R44" s="334"/>
      <c r="S44" s="334"/>
      <c r="T44" s="334"/>
      <c r="U44" s="334"/>
      <c r="V44" s="334"/>
      <c r="W44" s="334"/>
    </row>
    <row r="45" spans="1:23" ht="10.5" customHeight="1">
      <c r="A45" s="348" t="s">
        <v>426</v>
      </c>
      <c r="B45" s="349"/>
      <c r="C45" s="349"/>
      <c r="D45" s="349"/>
      <c r="E45" s="349"/>
      <c r="F45" s="349"/>
      <c r="G45" s="349"/>
      <c r="H45" s="334"/>
      <c r="I45" s="334"/>
      <c r="J45" s="345"/>
      <c r="K45" s="339" t="s">
        <v>313</v>
      </c>
      <c r="L45" s="339" t="s">
        <v>427</v>
      </c>
      <c r="M45" s="346"/>
      <c r="N45" s="341"/>
      <c r="O45" s="334"/>
      <c r="P45" s="334"/>
      <c r="Q45" s="334"/>
      <c r="R45" s="334"/>
      <c r="S45" s="334"/>
      <c r="T45" s="334"/>
      <c r="U45" s="334"/>
      <c r="V45" s="334"/>
      <c r="W45" s="334"/>
    </row>
    <row r="46" spans="1:23" ht="10.5" customHeight="1">
      <c r="A46" s="348"/>
      <c r="B46" s="349"/>
      <c r="C46" s="349"/>
      <c r="D46" s="349"/>
      <c r="E46" s="349"/>
      <c r="F46" s="349"/>
      <c r="G46" s="349"/>
      <c r="H46" s="334"/>
      <c r="I46" s="334"/>
      <c r="J46" s="345"/>
      <c r="K46" s="341"/>
      <c r="L46" s="341"/>
      <c r="M46" s="346"/>
      <c r="N46" s="334"/>
      <c r="O46" s="334"/>
      <c r="P46" s="334"/>
      <c r="Q46" s="334"/>
      <c r="R46" s="334"/>
      <c r="S46" s="334"/>
      <c r="T46" s="334"/>
      <c r="U46" s="334"/>
      <c r="V46" s="334"/>
      <c r="W46" s="334"/>
    </row>
    <row r="47" spans="1:23" ht="10.5" customHeight="1">
      <c r="A47" s="348" t="s">
        <v>404</v>
      </c>
      <c r="B47" s="349"/>
      <c r="C47" s="349"/>
      <c r="D47" s="349"/>
      <c r="E47" s="349"/>
      <c r="F47" s="349"/>
      <c r="G47" s="349"/>
      <c r="H47" s="334"/>
      <c r="I47" s="334"/>
      <c r="J47" s="345"/>
      <c r="K47" s="338" t="s">
        <v>6</v>
      </c>
      <c r="L47" s="338" t="s">
        <v>425</v>
      </c>
      <c r="M47" s="346"/>
      <c r="N47" s="341"/>
      <c r="O47" s="334"/>
      <c r="P47" s="334"/>
      <c r="Q47" s="334"/>
      <c r="R47" s="334"/>
      <c r="S47" s="334"/>
      <c r="T47" s="334"/>
      <c r="U47" s="334"/>
      <c r="V47" s="334"/>
      <c r="W47" s="334"/>
    </row>
    <row r="48" spans="1:23" ht="10.5" customHeight="1">
      <c r="A48" s="349"/>
      <c r="B48" s="349"/>
      <c r="C48" s="349"/>
      <c r="D48" s="349"/>
      <c r="E48" s="349"/>
      <c r="F48" s="349"/>
      <c r="G48" s="349"/>
      <c r="H48" s="334"/>
      <c r="I48" s="334"/>
      <c r="J48" s="345"/>
      <c r="K48" s="339" t="s">
        <v>314</v>
      </c>
      <c r="L48" s="339" t="s">
        <v>428</v>
      </c>
      <c r="M48" s="346"/>
      <c r="N48" s="341"/>
      <c r="O48" s="334"/>
      <c r="P48" s="334"/>
      <c r="Q48" s="334"/>
      <c r="R48" s="334"/>
      <c r="S48" s="334"/>
      <c r="T48" s="334"/>
      <c r="U48" s="334"/>
      <c r="V48" s="334"/>
      <c r="W48" s="334"/>
    </row>
    <row r="49" spans="1:23" ht="10.5" customHeight="1">
      <c r="A49" s="348" t="s">
        <v>302</v>
      </c>
      <c r="B49" s="349"/>
      <c r="C49" s="349"/>
      <c r="D49" s="349"/>
      <c r="E49" s="349"/>
      <c r="F49" s="349"/>
      <c r="G49" s="349"/>
      <c r="H49" s="334"/>
      <c r="I49" s="334"/>
      <c r="J49" s="345"/>
      <c r="K49" s="341"/>
      <c r="L49" s="341"/>
      <c r="M49" s="346"/>
      <c r="N49" s="334"/>
      <c r="O49" s="334"/>
      <c r="P49" s="334"/>
      <c r="Q49" s="334"/>
      <c r="R49" s="334"/>
      <c r="S49" s="334"/>
      <c r="T49" s="334"/>
      <c r="U49" s="334"/>
      <c r="V49" s="334"/>
      <c r="W49" s="334"/>
    </row>
    <row r="50" spans="1:23" ht="10.5" customHeight="1">
      <c r="A50" s="349"/>
      <c r="B50" s="349"/>
      <c r="C50" s="349"/>
      <c r="D50" s="349"/>
      <c r="E50" s="349"/>
      <c r="F50" s="349"/>
      <c r="G50" s="349"/>
      <c r="H50" s="334"/>
      <c r="I50" s="334"/>
      <c r="J50" s="345"/>
      <c r="K50" s="338" t="s">
        <v>6</v>
      </c>
      <c r="L50" s="338" t="s">
        <v>427</v>
      </c>
      <c r="M50" s="346"/>
      <c r="N50" s="341"/>
      <c r="O50" s="334"/>
      <c r="P50" s="334"/>
      <c r="Q50" s="334"/>
      <c r="R50" s="334"/>
      <c r="S50" s="334"/>
      <c r="T50" s="334"/>
      <c r="U50" s="334"/>
      <c r="V50" s="334"/>
      <c r="W50" s="334"/>
    </row>
    <row r="51" spans="1:23" ht="10.5" customHeight="1">
      <c r="A51" s="334"/>
      <c r="B51" s="334"/>
      <c r="C51" s="334"/>
      <c r="D51" s="334"/>
      <c r="E51" s="334"/>
      <c r="F51" s="334"/>
      <c r="G51" s="334"/>
      <c r="H51" s="334"/>
      <c r="I51" s="334"/>
      <c r="J51" s="345"/>
      <c r="K51" s="339" t="s">
        <v>315</v>
      </c>
      <c r="L51" s="339" t="s">
        <v>428</v>
      </c>
      <c r="M51" s="346"/>
      <c r="N51" s="341"/>
      <c r="O51" s="334"/>
      <c r="P51" s="334"/>
      <c r="Q51" s="334"/>
      <c r="R51" s="334"/>
      <c r="S51" s="334"/>
      <c r="T51" s="334"/>
      <c r="U51" s="334"/>
      <c r="V51" s="334"/>
      <c r="W51" s="334"/>
    </row>
    <row r="52" spans="1:23" ht="6" customHeight="1">
      <c r="A52" s="334"/>
      <c r="B52" s="334"/>
      <c r="C52" s="334"/>
      <c r="D52" s="334"/>
      <c r="E52" s="334"/>
      <c r="F52" s="334"/>
      <c r="G52" s="334"/>
      <c r="H52" s="334"/>
      <c r="I52" s="334"/>
      <c r="J52" s="337"/>
      <c r="K52" s="335"/>
      <c r="L52" s="335"/>
      <c r="M52" s="347"/>
      <c r="N52" s="334"/>
      <c r="O52" s="334"/>
      <c r="P52" s="334"/>
      <c r="Q52" s="334"/>
      <c r="R52" s="334"/>
      <c r="S52" s="334"/>
      <c r="T52" s="334"/>
      <c r="U52" s="334"/>
      <c r="V52" s="334"/>
      <c r="W52" s="334"/>
    </row>
    <row r="53" spans="1:23" ht="1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</row>
    <row r="54" spans="1:23" ht="15">
      <c r="A54" s="334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</row>
    <row r="55" spans="1:23" ht="15">
      <c r="A55" s="334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</row>
    <row r="56" spans="1:23" ht="15">
      <c r="A56" s="334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</row>
    <row r="57" spans="1:23" ht="1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</row>
    <row r="58" spans="1:23" ht="1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</row>
    <row r="59" spans="1:23" ht="1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</row>
    <row r="60" spans="1:23" ht="1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</row>
    <row r="61" spans="1:23" ht="1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</row>
    <row r="62" spans="1:23" ht="1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</row>
    <row r="63" spans="1:23" ht="1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</row>
    <row r="64" spans="1:23" ht="1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</row>
    <row r="65" spans="1:23" ht="1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</row>
    <row r="66" spans="1:23" ht="1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</row>
    <row r="67" spans="1:23" ht="1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</row>
    <row r="68" spans="1:23" ht="1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</row>
    <row r="69" spans="1:23" ht="1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</row>
    <row r="70" spans="1:23" ht="1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</row>
    <row r="71" spans="1:23" ht="1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</row>
    <row r="72" spans="1:23" ht="1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</row>
    <row r="73" spans="1:23" ht="1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</row>
    <row r="74" spans="1:23" ht="1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</row>
    <row r="75" spans="1:23" ht="1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</row>
    <row r="76" spans="1:23" ht="1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</row>
    <row r="77" spans="1:23" ht="1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</row>
    <row r="78" spans="1:23" ht="1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</row>
    <row r="79" spans="1:23" ht="1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75"/>
  <sheetViews>
    <sheetView showGridLines="0" zoomScale="50" zoomScaleNormal="50" workbookViewId="0" topLeftCell="A10">
      <selection activeCell="A39" sqref="A39"/>
    </sheetView>
  </sheetViews>
  <sheetFormatPr defaultColWidth="8.88671875" defaultRowHeight="15"/>
  <cols>
    <col min="1" max="1" width="8.99609375" style="2" customWidth="1"/>
    <col min="2" max="2" width="29.21484375" style="10" customWidth="1"/>
    <col min="3" max="3" width="1.5625" style="6" customWidth="1"/>
    <col min="4" max="4" width="26.77734375" style="10" customWidth="1"/>
    <col min="5" max="5" width="23.3359375" style="10" customWidth="1"/>
    <col min="6" max="6" width="29.3359375" style="10" customWidth="1"/>
    <col min="7" max="7" width="1.2265625" style="10" customWidth="1"/>
    <col min="8" max="8" width="29.88671875" style="10" customWidth="1"/>
  </cols>
  <sheetData>
    <row r="1" spans="1:8" s="1" customFormat="1" ht="15.75">
      <c r="A1" s="3" t="s">
        <v>429</v>
      </c>
      <c r="B1" s="7" t="s">
        <v>430</v>
      </c>
      <c r="C1" s="77"/>
      <c r="D1" s="7"/>
      <c r="E1" s="7" t="s">
        <v>431</v>
      </c>
      <c r="F1" s="7" t="s">
        <v>432</v>
      </c>
      <c r="G1" s="7"/>
      <c r="H1" s="11" t="s">
        <v>433</v>
      </c>
    </row>
    <row r="2" spans="1:8" ht="15">
      <c r="A2" s="4"/>
      <c r="B2" s="8"/>
      <c r="C2" s="13"/>
      <c r="D2" s="8"/>
      <c r="E2" s="8"/>
      <c r="F2" s="8"/>
      <c r="G2" s="8"/>
      <c r="H2" s="12"/>
    </row>
    <row r="3" spans="1:8" ht="13.5" customHeight="1">
      <c r="A3" s="5" t="str">
        <f>'DA-Res'!A5</f>
        <v>DA-01</v>
      </c>
      <c r="B3" s="9" t="str">
        <f>'DA-Res'!B5</f>
        <v>1. seedet</v>
      </c>
      <c r="C3" s="9" t="str">
        <f>'DA-Res'!C5</f>
        <v>-</v>
      </c>
      <c r="D3" s="9" t="str">
        <f>'DA-Res'!D5</f>
        <v>9.-16. seedet</v>
      </c>
      <c r="E3" s="9" t="str">
        <f>'DA-Res'!E5</f>
        <v>Bane ? / Kl. ??:??</v>
      </c>
      <c r="F3" s="9" t="str">
        <f>'DA-Res'!F5</f>
        <v> </v>
      </c>
      <c r="G3" s="9">
        <f>'DA-Res'!G5</f>
        <v>0</v>
      </c>
      <c r="H3" s="9" t="str">
        <f>'DA-Res'!H5</f>
        <v> </v>
      </c>
    </row>
    <row r="4" spans="1:8" ht="13.5" customHeight="1">
      <c r="A4" s="5" t="str">
        <f>'DA-Res'!A6</f>
        <v>DA-02</v>
      </c>
      <c r="B4" s="9" t="str">
        <f>'DA-Res'!B6</f>
        <v>9.-16. seedet</v>
      </c>
      <c r="C4" s="9" t="str">
        <f>'DA-Res'!C6</f>
        <v>-</v>
      </c>
      <c r="D4" s="9" t="str">
        <f>'DA-Res'!D6</f>
        <v>5.-8. seedet</v>
      </c>
      <c r="E4" s="9" t="str">
        <f>'DA-Res'!E6</f>
        <v>Bane ? / Kl. ??:??</v>
      </c>
      <c r="F4" s="9" t="str">
        <f>'DA-Res'!F6</f>
        <v> </v>
      </c>
      <c r="G4" s="9">
        <f>'DA-Res'!G6</f>
        <v>0</v>
      </c>
      <c r="H4" s="9" t="str">
        <f>'DA-Res'!H6</f>
        <v> </v>
      </c>
    </row>
    <row r="5" spans="1:8" ht="13.5" customHeight="1">
      <c r="A5" s="5" t="str">
        <f>'DA-Res'!A7</f>
        <v>DA-03</v>
      </c>
      <c r="B5" s="9" t="str">
        <f>'DA-Res'!B7</f>
        <v>5.-8. seedet</v>
      </c>
      <c r="C5" s="9" t="str">
        <f>'DA-Res'!C7</f>
        <v>-</v>
      </c>
      <c r="D5" s="9" t="str">
        <f>'DA-Res'!D7</f>
        <v>9.-16. seedet</v>
      </c>
      <c r="E5" s="9" t="str">
        <f>'DA-Res'!E7</f>
        <v>Bane ? / Kl. ??:??</v>
      </c>
      <c r="F5" s="9" t="str">
        <f>'DA-Res'!F7</f>
        <v> </v>
      </c>
      <c r="G5" s="9">
        <f>'DA-Res'!G7</f>
        <v>0</v>
      </c>
      <c r="H5" s="9" t="str">
        <f>'DA-Res'!H7</f>
        <v> </v>
      </c>
    </row>
    <row r="6" spans="1:8" ht="13.5" customHeight="1">
      <c r="A6" s="5" t="str">
        <f>'DA-Res'!A8</f>
        <v>DA-04</v>
      </c>
      <c r="B6" s="9" t="str">
        <f>'DA-Res'!B8</f>
        <v>9.-16. seedet</v>
      </c>
      <c r="C6" s="9" t="str">
        <f>'DA-Res'!C8</f>
        <v>-</v>
      </c>
      <c r="D6" s="9" t="str">
        <f>'DA-Res'!D8</f>
        <v>3.-4. seedet</v>
      </c>
      <c r="E6" s="9" t="str">
        <f>'DA-Res'!E8</f>
        <v>Bane ? / Kl. ??:??</v>
      </c>
      <c r="F6" s="9" t="str">
        <f>'DA-Res'!F8</f>
        <v> </v>
      </c>
      <c r="G6" s="9">
        <f>'DA-Res'!G8</f>
        <v>0</v>
      </c>
      <c r="H6" s="9" t="str">
        <f>'DA-Res'!H8</f>
        <v> </v>
      </c>
    </row>
    <row r="7" spans="1:8" ht="13.5" customHeight="1">
      <c r="A7" s="5" t="str">
        <f>'DA-Res'!A9</f>
        <v>DA-05</v>
      </c>
      <c r="B7" s="9" t="str">
        <f>'DA-Res'!B9</f>
        <v>3.-4. seedet</v>
      </c>
      <c r="C7" s="9" t="str">
        <f>'DA-Res'!C9</f>
        <v>-</v>
      </c>
      <c r="D7" s="9" t="str">
        <f>'DA-Res'!D9</f>
        <v>9.-16. seedet</v>
      </c>
      <c r="E7" s="9" t="str">
        <f>'DA-Res'!E9</f>
        <v>Bane ? / Kl. ??:??</v>
      </c>
      <c r="F7" s="9" t="str">
        <f>'DA-Res'!F9</f>
        <v> </v>
      </c>
      <c r="G7" s="9">
        <f>'DA-Res'!G9</f>
        <v>0</v>
      </c>
      <c r="H7" s="9" t="str">
        <f>'DA-Res'!H9</f>
        <v> </v>
      </c>
    </row>
    <row r="8" spans="1:8" ht="13.5" customHeight="1">
      <c r="A8" s="5" t="str">
        <f>'DA-Res'!A10</f>
        <v>DA-06</v>
      </c>
      <c r="B8" s="9" t="str">
        <f>'DA-Res'!B10</f>
        <v>9.-16. seedet</v>
      </c>
      <c r="C8" s="9" t="str">
        <f>'DA-Res'!C10</f>
        <v>-</v>
      </c>
      <c r="D8" s="9" t="str">
        <f>'DA-Res'!D10</f>
        <v>5.-8. seedet</v>
      </c>
      <c r="E8" s="9" t="str">
        <f>'DA-Res'!E10</f>
        <v>Bane ? / Kl. ??:??</v>
      </c>
      <c r="F8" s="9" t="str">
        <f>'DA-Res'!F10</f>
        <v> </v>
      </c>
      <c r="G8" s="9">
        <f>'DA-Res'!G10</f>
        <v>0</v>
      </c>
      <c r="H8" s="9" t="str">
        <f>'DA-Res'!H10</f>
        <v> </v>
      </c>
    </row>
    <row r="9" spans="1:8" ht="13.5" customHeight="1">
      <c r="A9" s="5" t="str">
        <f>'DA-Res'!A11</f>
        <v>DA-07</v>
      </c>
      <c r="B9" s="9" t="str">
        <f>'DA-Res'!B11</f>
        <v>5.-8. seedet</v>
      </c>
      <c r="C9" s="9" t="str">
        <f>'DA-Res'!C11</f>
        <v>-</v>
      </c>
      <c r="D9" s="9" t="str">
        <f>'DA-Res'!D11</f>
        <v>9.-16. seedet</v>
      </c>
      <c r="E9" s="9" t="str">
        <f>'DA-Res'!E11</f>
        <v>Bane ? / Kl. ??:??</v>
      </c>
      <c r="F9" s="9" t="str">
        <f>'DA-Res'!F11</f>
        <v> </v>
      </c>
      <c r="G9" s="9">
        <f>'DA-Res'!G11</f>
        <v>0</v>
      </c>
      <c r="H9" s="9" t="str">
        <f>'DA-Res'!H11</f>
        <v> </v>
      </c>
    </row>
    <row r="10" spans="1:8" ht="13.5" customHeight="1">
      <c r="A10" s="5" t="str">
        <f>'DA-Res'!A12</f>
        <v>DA-08</v>
      </c>
      <c r="B10" s="9" t="str">
        <f>'DA-Res'!B12</f>
        <v>9.-16. seedet</v>
      </c>
      <c r="C10" s="9" t="str">
        <f>'DA-Res'!C12</f>
        <v>-</v>
      </c>
      <c r="D10" s="9" t="str">
        <f>'DA-Res'!D12</f>
        <v>2. seedet</v>
      </c>
      <c r="E10" s="9" t="str">
        <f>'DA-Res'!E12</f>
        <v>Bane ? / Kl. ??:??</v>
      </c>
      <c r="F10" s="9" t="str">
        <f>'DA-Res'!F12</f>
        <v> </v>
      </c>
      <c r="G10" s="9">
        <f>'DA-Res'!G12</f>
        <v>0</v>
      </c>
      <c r="H10" s="9" t="str">
        <f>'DA-Res'!H12</f>
        <v> </v>
      </c>
    </row>
    <row r="11" spans="1:8" ht="13.5" customHeight="1">
      <c r="A11" s="5" t="str">
        <f>'DA-Res'!A13</f>
        <v>DA-09</v>
      </c>
      <c r="B11" s="9" t="str">
        <f>'DA-Res'!B13</f>
        <v> </v>
      </c>
      <c r="C11" s="9" t="str">
        <f>'DA-Res'!C13</f>
        <v>-</v>
      </c>
      <c r="D11" s="9" t="str">
        <f>'DA-Res'!D13</f>
        <v> </v>
      </c>
      <c r="E11" s="9" t="str">
        <f>'DA-Res'!E13</f>
        <v>Bane ? / Kl. ??:??</v>
      </c>
      <c r="F11" s="9" t="str">
        <f>'DA-Res'!F13</f>
        <v> </v>
      </c>
      <c r="G11" s="9">
        <f>'DA-Res'!G13</f>
        <v>0</v>
      </c>
      <c r="H11" s="9" t="str">
        <f>'DA-Res'!H13</f>
        <v> </v>
      </c>
    </row>
    <row r="12" spans="1:8" ht="13.5" customHeight="1">
      <c r="A12" s="5" t="str">
        <f>'DA-Res'!A14</f>
        <v>DA-10</v>
      </c>
      <c r="B12" s="9" t="str">
        <f>'DA-Res'!B14</f>
        <v> </v>
      </c>
      <c r="C12" s="9" t="str">
        <f>'DA-Res'!C14</f>
        <v>-</v>
      </c>
      <c r="D12" s="9" t="str">
        <f>'DA-Res'!D14</f>
        <v> </v>
      </c>
      <c r="E12" s="9" t="str">
        <f>'DA-Res'!E14</f>
        <v>Bane ? / Kl. ??:??</v>
      </c>
      <c r="F12" s="9" t="str">
        <f>'DA-Res'!F14</f>
        <v> </v>
      </c>
      <c r="G12" s="9">
        <f>'DA-Res'!G14</f>
        <v>0</v>
      </c>
      <c r="H12" s="9" t="str">
        <f>'DA-Res'!H14</f>
        <v> </v>
      </c>
    </row>
    <row r="13" spans="1:8" ht="13.5" customHeight="1">
      <c r="A13" s="5" t="str">
        <f>'DA-Res'!A15</f>
        <v>DA-11</v>
      </c>
      <c r="B13" s="9" t="str">
        <f>'DA-Res'!B15</f>
        <v> </v>
      </c>
      <c r="C13" s="9" t="str">
        <f>'DA-Res'!C15</f>
        <v>-</v>
      </c>
      <c r="D13" s="9" t="str">
        <f>'DA-Res'!D15</f>
        <v> </v>
      </c>
      <c r="E13" s="9" t="str">
        <f>'DA-Res'!E15</f>
        <v>Bane ? / Kl. ??:??</v>
      </c>
      <c r="F13" s="9" t="str">
        <f>'DA-Res'!F15</f>
        <v> </v>
      </c>
      <c r="G13" s="9">
        <f>'DA-Res'!G15</f>
        <v>0</v>
      </c>
      <c r="H13" s="9" t="str">
        <f>'DA-Res'!H15</f>
        <v> </v>
      </c>
    </row>
    <row r="14" spans="1:8" ht="13.5" customHeight="1">
      <c r="A14" s="5" t="str">
        <f>'DA-Res'!A16</f>
        <v>DA-12</v>
      </c>
      <c r="B14" s="9" t="str">
        <f>'DA-Res'!B16</f>
        <v> </v>
      </c>
      <c r="C14" s="9" t="str">
        <f>'DA-Res'!C16</f>
        <v>-</v>
      </c>
      <c r="D14" s="9" t="str">
        <f>'DA-Res'!D16</f>
        <v> </v>
      </c>
      <c r="E14" s="9" t="str">
        <f>'DA-Res'!E16</f>
        <v>Bane ? / Kl. ??:??</v>
      </c>
      <c r="F14" s="9" t="str">
        <f>'DA-Res'!F16</f>
        <v> </v>
      </c>
      <c r="G14" s="9">
        <f>'DA-Res'!G16</f>
        <v>0</v>
      </c>
      <c r="H14" s="9" t="str">
        <f>'DA-Res'!H16</f>
        <v> </v>
      </c>
    </row>
    <row r="15" spans="1:8" ht="13.5" customHeight="1">
      <c r="A15" s="5" t="str">
        <f>'DA-Res'!A17</f>
        <v>DA-13</v>
      </c>
      <c r="B15" s="9" t="str">
        <f>'DA-Res'!B17</f>
        <v> </v>
      </c>
      <c r="C15" s="9" t="str">
        <f>'DA-Res'!C17</f>
        <v>-</v>
      </c>
      <c r="D15" s="9" t="str">
        <f>'DA-Res'!D17</f>
        <v> </v>
      </c>
      <c r="E15" s="9" t="str">
        <f>'DA-Res'!E17</f>
        <v>Bane ? / Kl. ??:??</v>
      </c>
      <c r="F15" s="9" t="str">
        <f>'DA-Res'!F17</f>
        <v> </v>
      </c>
      <c r="G15" s="9">
        <f>'DA-Res'!G17</f>
        <v>0</v>
      </c>
      <c r="H15" s="9" t="str">
        <f>'DA-Res'!H17</f>
        <v> </v>
      </c>
    </row>
    <row r="16" spans="1:8" ht="13.5" customHeight="1">
      <c r="A16" s="5" t="str">
        <f>'DA-Res'!A18</f>
        <v>DA-14</v>
      </c>
      <c r="B16" s="9" t="str">
        <f>'DA-Res'!B18</f>
        <v> </v>
      </c>
      <c r="C16" s="9" t="str">
        <f>'DA-Res'!C18</f>
        <v>-</v>
      </c>
      <c r="D16" s="9" t="str">
        <f>'DA-Res'!D18</f>
        <v> </v>
      </c>
      <c r="E16" s="9" t="str">
        <f>'DA-Res'!E18</f>
        <v>Bane ? / Kl. ??:??</v>
      </c>
      <c r="F16" s="9" t="str">
        <f>'DA-Res'!F18</f>
        <v> </v>
      </c>
      <c r="G16" s="9">
        <f>'DA-Res'!G18</f>
        <v>0</v>
      </c>
      <c r="H16" s="9" t="str">
        <f>'DA-Res'!H18</f>
        <v> </v>
      </c>
    </row>
    <row r="17" spans="1:8" ht="13.5" customHeight="1">
      <c r="A17" s="5" t="str">
        <f>'DA-Res'!A19</f>
        <v>DA-15</v>
      </c>
      <c r="B17" s="9" t="str">
        <f>'DA-Res'!B19</f>
        <v> </v>
      </c>
      <c r="C17" s="9" t="str">
        <f>'DA-Res'!C19</f>
        <v>-</v>
      </c>
      <c r="D17" s="9" t="str">
        <f>'DA-Res'!D19</f>
        <v> </v>
      </c>
      <c r="E17" s="9" t="str">
        <f>'DA-Res'!E19</f>
        <v>Bane ? / Kl. ??:??</v>
      </c>
      <c r="F17" s="9" t="str">
        <f>'DA-Res'!F19</f>
        <v> </v>
      </c>
      <c r="G17" s="9">
        <f>'DA-Res'!G19</f>
        <v>0</v>
      </c>
      <c r="H17" s="9" t="str">
        <f>'DA-Res'!H19</f>
        <v> </v>
      </c>
    </row>
    <row r="18" spans="1:8" ht="13.5" customHeight="1">
      <c r="A18" s="5" t="str">
        <f>'DA-Res'!A20</f>
        <v>DA-16</v>
      </c>
      <c r="B18" s="9" t="str">
        <f>'DA-Res'!B20</f>
        <v> </v>
      </c>
      <c r="C18" s="9" t="str">
        <f>'DA-Res'!C20</f>
        <v>-</v>
      </c>
      <c r="D18" s="9" t="str">
        <f>'DA-Res'!D20</f>
        <v> </v>
      </c>
      <c r="E18" s="9" t="str">
        <f>'DA-Res'!E20</f>
        <v>Bane ? / Kl. ??:??</v>
      </c>
      <c r="F18" s="9" t="str">
        <f>'DA-Res'!F20</f>
        <v> </v>
      </c>
      <c r="G18" s="9">
        <f>'DA-Res'!G20</f>
        <v>0</v>
      </c>
      <c r="H18" s="9" t="str">
        <f>'DA-Res'!H20</f>
        <v> </v>
      </c>
    </row>
    <row r="19" spans="1:8" ht="13.5" customHeight="1">
      <c r="A19" s="5" t="str">
        <f>'DA-Res'!A21</f>
        <v>DA-17</v>
      </c>
      <c r="B19" s="9" t="str">
        <f>'DA-Res'!B21</f>
        <v> </v>
      </c>
      <c r="C19" s="9" t="str">
        <f>'DA-Res'!C21</f>
        <v>-</v>
      </c>
      <c r="D19" s="9" t="str">
        <f>'DA-Res'!D21</f>
        <v> </v>
      </c>
      <c r="E19" s="9" t="str">
        <f>'DA-Res'!E21</f>
        <v>Bane ? / Kl. ??:??</v>
      </c>
      <c r="F19" s="9" t="str">
        <f>'DA-Res'!F21</f>
        <v> </v>
      </c>
      <c r="G19" s="9">
        <f>'DA-Res'!G21</f>
        <v>0</v>
      </c>
      <c r="H19" s="9" t="str">
        <f>'DA-Res'!H21</f>
        <v> </v>
      </c>
    </row>
    <row r="20" spans="1:8" ht="13.5" customHeight="1">
      <c r="A20" s="5" t="str">
        <f>'DA-Res'!A22</f>
        <v>DA-18</v>
      </c>
      <c r="B20" s="9" t="str">
        <f>'DA-Res'!B22</f>
        <v> </v>
      </c>
      <c r="C20" s="9" t="str">
        <f>'DA-Res'!C22</f>
        <v>-</v>
      </c>
      <c r="D20" s="9" t="str">
        <f>'DA-Res'!D22</f>
        <v> </v>
      </c>
      <c r="E20" s="9" t="str">
        <f>'DA-Res'!E22</f>
        <v>Bane ? / Kl. ??:??</v>
      </c>
      <c r="F20" s="9" t="str">
        <f>'DA-Res'!F22</f>
        <v> </v>
      </c>
      <c r="G20" s="9">
        <f>'DA-Res'!G22</f>
        <v>0</v>
      </c>
      <c r="H20" s="9" t="str">
        <f>'DA-Res'!H22</f>
        <v> </v>
      </c>
    </row>
    <row r="21" spans="1:8" ht="13.5" customHeight="1">
      <c r="A21" s="5" t="str">
        <f>'DA-Res'!A23</f>
        <v>DA-19</v>
      </c>
      <c r="B21" s="9" t="str">
        <f>'DA-Res'!B23</f>
        <v> </v>
      </c>
      <c r="C21" s="9" t="str">
        <f>'DA-Res'!C23</f>
        <v>-</v>
      </c>
      <c r="D21" s="9" t="str">
        <f>'DA-Res'!D23</f>
        <v> </v>
      </c>
      <c r="E21" s="9" t="str">
        <f>'DA-Res'!E23</f>
        <v>Bane ? / Kl. ??:??</v>
      </c>
      <c r="F21" s="9" t="str">
        <f>'DA-Res'!F23</f>
        <v> </v>
      </c>
      <c r="G21" s="9">
        <f>'DA-Res'!G23</f>
        <v>0</v>
      </c>
      <c r="H21" s="9" t="str">
        <f>'DA-Res'!H23</f>
        <v> </v>
      </c>
    </row>
    <row r="22" spans="1:8" ht="13.5" customHeight="1">
      <c r="A22" s="5" t="str">
        <f>'DA-Res'!A24</f>
        <v>DA-20</v>
      </c>
      <c r="B22" s="9" t="str">
        <f>'DA-Res'!B24</f>
        <v> </v>
      </c>
      <c r="C22" s="9" t="str">
        <f>'DA-Res'!C24</f>
        <v>-</v>
      </c>
      <c r="D22" s="9" t="str">
        <f>'DA-Res'!D24</f>
        <v> </v>
      </c>
      <c r="E22" s="9" t="str">
        <f>'DA-Res'!E24</f>
        <v>Bane ? / Kl. ??:??</v>
      </c>
      <c r="F22" s="9" t="str">
        <f>'DA-Res'!F24</f>
        <v> </v>
      </c>
      <c r="G22" s="9">
        <f>'DA-Res'!G24</f>
        <v>0</v>
      </c>
      <c r="H22" s="9" t="str">
        <f>'DA-Res'!H24</f>
        <v> </v>
      </c>
    </row>
    <row r="23" spans="1:8" ht="13.5" customHeight="1">
      <c r="A23" s="5" t="str">
        <f>'DA-Res'!A25</f>
        <v>DA-21</v>
      </c>
      <c r="B23" s="9" t="str">
        <f>'DA-Res'!B25</f>
        <v> </v>
      </c>
      <c r="C23" s="9" t="str">
        <f>'DA-Res'!C25</f>
        <v>-</v>
      </c>
      <c r="D23" s="9" t="str">
        <f>'DA-Res'!D25</f>
        <v> </v>
      </c>
      <c r="E23" s="9" t="str">
        <f>'DA-Res'!E25</f>
        <v>Bane ? / Kl. ??:??</v>
      </c>
      <c r="F23" s="9" t="str">
        <f>'DA-Res'!F25</f>
        <v> </v>
      </c>
      <c r="G23" s="9">
        <f>'DA-Res'!G25</f>
        <v>0</v>
      </c>
      <c r="H23" s="9" t="str">
        <f>'DA-Res'!H25</f>
        <v> </v>
      </c>
    </row>
    <row r="24" spans="1:8" ht="13.5" customHeight="1">
      <c r="A24" s="5" t="str">
        <f>'DA-Res'!A26</f>
        <v>DA-22</v>
      </c>
      <c r="B24" s="9" t="str">
        <f>'DA-Res'!B26</f>
        <v> </v>
      </c>
      <c r="C24" s="9" t="str">
        <f>'DA-Res'!C26</f>
        <v>-</v>
      </c>
      <c r="D24" s="9" t="str">
        <f>'DA-Res'!D26</f>
        <v> </v>
      </c>
      <c r="E24" s="9" t="str">
        <f>'DA-Res'!E26</f>
        <v>Bane ? / Kl. ??:??</v>
      </c>
      <c r="F24" s="9" t="str">
        <f>'DA-Res'!F26</f>
        <v> </v>
      </c>
      <c r="G24" s="9">
        <f>'DA-Res'!G26</f>
        <v>0</v>
      </c>
      <c r="H24" s="9" t="str">
        <f>'DA-Res'!H26</f>
        <v> </v>
      </c>
    </row>
    <row r="25" spans="1:8" ht="13.5" customHeight="1">
      <c r="A25" s="5" t="str">
        <f>'DA-Res'!A27</f>
        <v>DA-23</v>
      </c>
      <c r="B25" s="9" t="str">
        <f>'DA-Res'!B27</f>
        <v> </v>
      </c>
      <c r="C25" s="9" t="str">
        <f>'DA-Res'!C27</f>
        <v>-</v>
      </c>
      <c r="D25" s="9" t="str">
        <f>'DA-Res'!D27</f>
        <v> </v>
      </c>
      <c r="E25" s="9" t="str">
        <f>'DA-Res'!E27</f>
        <v>Bane ? / Kl. ??:??</v>
      </c>
      <c r="F25" s="9" t="str">
        <f>'DA-Res'!F27</f>
        <v> </v>
      </c>
      <c r="G25" s="9">
        <f>'DA-Res'!G27</f>
        <v>0</v>
      </c>
      <c r="H25" s="9" t="str">
        <f>'DA-Res'!H27</f>
        <v> </v>
      </c>
    </row>
    <row r="26" spans="1:8" ht="13.5" customHeight="1">
      <c r="A26" s="5" t="str">
        <f>'DA-Res'!A28</f>
        <v>DA-24</v>
      </c>
      <c r="B26" s="9" t="str">
        <f>'DA-Res'!B28</f>
        <v> </v>
      </c>
      <c r="C26" s="9" t="str">
        <f>'DA-Res'!C28</f>
        <v>-</v>
      </c>
      <c r="D26" s="9" t="str">
        <f>'DA-Res'!D28</f>
        <v> </v>
      </c>
      <c r="E26" s="9" t="str">
        <f>'DA-Res'!E28</f>
        <v>Bane ? / Kl. ??:??</v>
      </c>
      <c r="F26" s="9" t="str">
        <f>'DA-Res'!F28</f>
        <v> </v>
      </c>
      <c r="G26" s="9">
        <f>'DA-Res'!G28</f>
        <v>0</v>
      </c>
      <c r="H26" s="9" t="str">
        <f>'DA-Res'!H28</f>
        <v> </v>
      </c>
    </row>
    <row r="27" spans="1:8" ht="13.5" customHeight="1">
      <c r="A27" s="5" t="str">
        <f>'DA-Res'!A29</f>
        <v>DA-25</v>
      </c>
      <c r="B27" s="9" t="str">
        <f>'DA-Res'!B29</f>
        <v> </v>
      </c>
      <c r="C27" s="9" t="str">
        <f>'DA-Res'!C29</f>
        <v>-</v>
      </c>
      <c r="D27" s="9" t="str">
        <f>'DA-Res'!D29</f>
        <v> </v>
      </c>
      <c r="E27" s="9" t="str">
        <f>'DA-Res'!E29</f>
        <v>Bane ? / Kl. ??:??</v>
      </c>
      <c r="F27" s="9" t="str">
        <f>'DA-Res'!F29</f>
        <v> </v>
      </c>
      <c r="G27" s="9">
        <f>'DA-Res'!G29</f>
        <v>0</v>
      </c>
      <c r="H27" s="9" t="str">
        <f>'DA-Res'!H29</f>
        <v> </v>
      </c>
    </row>
    <row r="28" spans="1:8" ht="13.5" customHeight="1">
      <c r="A28" s="5" t="str">
        <f>'DA-Res'!A30</f>
        <v>DA-26</v>
      </c>
      <c r="B28" s="9" t="str">
        <f>'DA-Res'!B30</f>
        <v> </v>
      </c>
      <c r="C28" s="9" t="str">
        <f>'DA-Res'!C30</f>
        <v>-</v>
      </c>
      <c r="D28" s="9" t="str">
        <f>'DA-Res'!D30</f>
        <v> </v>
      </c>
      <c r="E28" s="9" t="str">
        <f>'DA-Res'!E30</f>
        <v>Bane ? / Kl. ??:??</v>
      </c>
      <c r="F28" s="9" t="str">
        <f>'DA-Res'!F30</f>
        <v> </v>
      </c>
      <c r="G28" s="9">
        <f>'DA-Res'!G30</f>
        <v>0</v>
      </c>
      <c r="H28" s="9" t="str">
        <f>'DA-Res'!H30</f>
        <v> </v>
      </c>
    </row>
    <row r="29" spans="1:8" ht="13.5" customHeight="1">
      <c r="A29" s="5" t="str">
        <f>'DA-Res'!A31</f>
        <v>DA-27</v>
      </c>
      <c r="B29" s="9" t="str">
        <f>'DA-Res'!B31</f>
        <v> </v>
      </c>
      <c r="C29" s="9" t="str">
        <f>'DA-Res'!C31</f>
        <v>-</v>
      </c>
      <c r="D29" s="9" t="str">
        <f>'DA-Res'!D31</f>
        <v> </v>
      </c>
      <c r="E29" s="9" t="str">
        <f>'DA-Res'!E31</f>
        <v>Bane ? / Kl. ??:??</v>
      </c>
      <c r="F29" s="9" t="str">
        <f>'DA-Res'!F31</f>
        <v> </v>
      </c>
      <c r="G29" s="9">
        <f>'DA-Res'!G31</f>
        <v>0</v>
      </c>
      <c r="H29" s="9" t="str">
        <f>'DA-Res'!H31</f>
        <v> </v>
      </c>
    </row>
    <row r="30" spans="1:8" ht="13.5" customHeight="1">
      <c r="A30" s="5" t="str">
        <f>'DA-Res'!A32</f>
        <v>DA-28</v>
      </c>
      <c r="B30" s="9" t="str">
        <f>'DA-Res'!B32</f>
        <v> </v>
      </c>
      <c r="C30" s="9" t="str">
        <f>'DA-Res'!C32</f>
        <v>-</v>
      </c>
      <c r="D30" s="9" t="str">
        <f>'DA-Res'!D32</f>
        <v> </v>
      </c>
      <c r="E30" s="9" t="str">
        <f>'DA-Res'!E32</f>
        <v>Bane ? / Kl. ??:??</v>
      </c>
      <c r="F30" s="9" t="str">
        <f>'DA-Res'!F32</f>
        <v> </v>
      </c>
      <c r="G30" s="9">
        <f>'DA-Res'!G32</f>
        <v>0</v>
      </c>
      <c r="H30" s="9" t="str">
        <f>'DA-Res'!H32</f>
        <v> </v>
      </c>
    </row>
    <row r="31" spans="1:8" ht="13.5" customHeight="1">
      <c r="A31" s="5" t="str">
        <f>'DA-Res'!A33</f>
        <v>DA-29</v>
      </c>
      <c r="B31" s="9" t="str">
        <f>'DA-Res'!B33</f>
        <v> </v>
      </c>
      <c r="C31" s="9" t="str">
        <f>'DA-Res'!C33</f>
        <v>-</v>
      </c>
      <c r="D31" s="9" t="str">
        <f>'DA-Res'!D33</f>
        <v> </v>
      </c>
      <c r="E31" s="9" t="str">
        <f>'DA-Res'!E33</f>
        <v>Bane ? / Kl. ??:??</v>
      </c>
      <c r="F31" s="9" t="str">
        <f>'DA-Res'!F33</f>
        <v> </v>
      </c>
      <c r="G31" s="9">
        <f>'DA-Res'!G33</f>
        <v>0</v>
      </c>
      <c r="H31" s="9" t="str">
        <f>'DA-Res'!H33</f>
        <v> </v>
      </c>
    </row>
    <row r="32" spans="1:8" ht="13.5" customHeight="1">
      <c r="A32" s="5" t="str">
        <f>'DA-Res'!A34</f>
        <v>DA-30</v>
      </c>
      <c r="B32" s="9" t="str">
        <f>'DA-Res'!B34</f>
        <v> </v>
      </c>
      <c r="C32" s="9" t="str">
        <f>'DA-Res'!C34</f>
        <v>-</v>
      </c>
      <c r="D32" s="9" t="str">
        <f>'DA-Res'!D34</f>
        <v> </v>
      </c>
      <c r="E32" s="9" t="str">
        <f>'DA-Res'!E34</f>
        <v>Bane ? / Kl. ??:??</v>
      </c>
      <c r="F32" s="9" t="str">
        <f>'DA-Res'!F34</f>
        <v> </v>
      </c>
      <c r="G32" s="9">
        <f>'DA-Res'!G34</f>
        <v>0</v>
      </c>
      <c r="H32" s="9" t="str">
        <f>'DA-Res'!H34</f>
        <v> </v>
      </c>
    </row>
    <row r="33" spans="1:8" ht="13.5" customHeight="1">
      <c r="A33" s="5" t="str">
        <f>'DA-Res'!A35</f>
        <v>DA-31</v>
      </c>
      <c r="B33" s="9" t="str">
        <f>'DA-Res'!B35</f>
        <v> </v>
      </c>
      <c r="C33" s="9" t="str">
        <f>'DA-Res'!C35</f>
        <v>-</v>
      </c>
      <c r="D33" s="9" t="str">
        <f>'DA-Res'!D35</f>
        <v> </v>
      </c>
      <c r="E33" s="9" t="str">
        <f>'DA-Res'!E35</f>
        <v>Bane ? / Kl. ??:??</v>
      </c>
      <c r="F33" s="9" t="str">
        <f>'DA-Res'!F35</f>
        <v> </v>
      </c>
      <c r="G33" s="9">
        <f>'DA-Res'!G35</f>
        <v>0</v>
      </c>
      <c r="H33" s="9" t="str">
        <f>'DA-Res'!H35</f>
        <v> </v>
      </c>
    </row>
    <row r="34" spans="1:8" ht="13.5" customHeight="1">
      <c r="A34" s="5" t="str">
        <f>'DA-Res'!A36</f>
        <v>DA-32</v>
      </c>
      <c r="B34" s="9" t="str">
        <f>'DA-Res'!B36</f>
        <v> </v>
      </c>
      <c r="C34" s="9" t="str">
        <f>'DA-Res'!C36</f>
        <v>-</v>
      </c>
      <c r="D34" s="9" t="str">
        <f>'DA-Res'!D36</f>
        <v> </v>
      </c>
      <c r="E34" s="9" t="str">
        <f>'DA-Res'!E36</f>
        <v>Bane ? / Kl. ??:??</v>
      </c>
      <c r="F34" s="9" t="str">
        <f>'DA-Res'!F36</f>
        <v> </v>
      </c>
      <c r="G34" s="9">
        <f>'DA-Res'!G36</f>
        <v>0</v>
      </c>
      <c r="H34" s="9" t="str">
        <f>'DA-Res'!H36</f>
        <v> </v>
      </c>
    </row>
    <row r="35" spans="1:8" s="28" customFormat="1" ht="13.5" customHeight="1">
      <c r="A35" s="13" t="s">
        <v>434</v>
      </c>
      <c r="B35" s="8"/>
      <c r="C35" s="8"/>
      <c r="D35" s="8"/>
      <c r="E35" s="8"/>
      <c r="F35" s="8"/>
      <c r="G35" s="8"/>
      <c r="H35" s="8"/>
    </row>
    <row r="36" spans="1:8" ht="13.5" customHeight="1">
      <c r="A36" s="5"/>
      <c r="B36" s="8"/>
      <c r="C36" s="8"/>
      <c r="D36" s="8"/>
      <c r="E36" s="8"/>
      <c r="F36" s="8"/>
      <c r="G36" s="8"/>
      <c r="H36" s="8"/>
    </row>
    <row r="37" spans="1:8" ht="13.5" customHeight="1">
      <c r="A37" s="5" t="e">
        <f>#REF!</f>
        <v>#REF!</v>
      </c>
      <c r="B37" s="9" t="e">
        <f>#REF!</f>
        <v>#REF!</v>
      </c>
      <c r="C37" s="5" t="e">
        <f>#REF!</f>
        <v>#REF!</v>
      </c>
      <c r="D37" s="9" t="e">
        <f>#REF!</f>
        <v>#REF!</v>
      </c>
      <c r="E37" s="5" t="e">
        <f>#REF!</f>
        <v>#REF!</v>
      </c>
      <c r="F37" s="9" t="e">
        <f>#REF!</f>
        <v>#REF!</v>
      </c>
      <c r="G37" s="5" t="e">
        <f>#REF!</f>
        <v>#REF!</v>
      </c>
      <c r="H37" s="9" t="e">
        <f>#REF!</f>
        <v>#REF!</v>
      </c>
    </row>
    <row r="38" spans="1:8" ht="13.5" customHeight="1">
      <c r="A38" s="5" t="e">
        <f>#REF!</f>
        <v>#REF!</v>
      </c>
      <c r="B38" s="9" t="e">
        <f>#REF!</f>
        <v>#REF!</v>
      </c>
      <c r="C38" s="5" t="e">
        <f>#REF!</f>
        <v>#REF!</v>
      </c>
      <c r="D38" s="9" t="e">
        <f>#REF!</f>
        <v>#REF!</v>
      </c>
      <c r="E38" s="5" t="e">
        <f>#REF!</f>
        <v>#REF!</v>
      </c>
      <c r="F38" s="9" t="e">
        <f>#REF!</f>
        <v>#REF!</v>
      </c>
      <c r="G38" s="5" t="e">
        <f>#REF!</f>
        <v>#REF!</v>
      </c>
      <c r="H38" s="9" t="e">
        <f>#REF!</f>
        <v>#REF!</v>
      </c>
    </row>
    <row r="39" spans="1:8" ht="13.5" customHeight="1">
      <c r="A39" s="5" t="e">
        <f>#REF!</f>
        <v>#REF!</v>
      </c>
      <c r="B39" s="9" t="e">
        <f>#REF!</f>
        <v>#REF!</v>
      </c>
      <c r="C39" s="5" t="e">
        <f>#REF!</f>
        <v>#REF!</v>
      </c>
      <c r="D39" s="9" t="e">
        <f>#REF!</f>
        <v>#REF!</v>
      </c>
      <c r="E39" s="5" t="e">
        <f>#REF!</f>
        <v>#REF!</v>
      </c>
      <c r="F39" s="9" t="e">
        <f>#REF!</f>
        <v>#REF!</v>
      </c>
      <c r="G39" s="5" t="e">
        <f>#REF!</f>
        <v>#REF!</v>
      </c>
      <c r="H39" s="9" t="e">
        <f>#REF!</f>
        <v>#REF!</v>
      </c>
    </row>
    <row r="40" spans="1:8" ht="13.5" customHeight="1">
      <c r="A40" s="5" t="e">
        <f>#REF!</f>
        <v>#REF!</v>
      </c>
      <c r="B40" s="9" t="e">
        <f>#REF!</f>
        <v>#REF!</v>
      </c>
      <c r="C40" s="5" t="e">
        <f>#REF!</f>
        <v>#REF!</v>
      </c>
      <c r="D40" s="9" t="e">
        <f>#REF!</f>
        <v>#REF!</v>
      </c>
      <c r="E40" s="5" t="e">
        <f>#REF!</f>
        <v>#REF!</v>
      </c>
      <c r="F40" s="9" t="e">
        <f>#REF!</f>
        <v>#REF!</v>
      </c>
      <c r="G40" s="5" t="e">
        <f>#REF!</f>
        <v>#REF!</v>
      </c>
      <c r="H40" s="9" t="e">
        <f>#REF!</f>
        <v>#REF!</v>
      </c>
    </row>
    <row r="41" spans="1:8" ht="13.5" customHeight="1">
      <c r="A41" s="5" t="e">
        <f>#REF!</f>
        <v>#REF!</v>
      </c>
      <c r="B41" s="9" t="e">
        <f>#REF!</f>
        <v>#REF!</v>
      </c>
      <c r="C41" s="5" t="e">
        <f>#REF!</f>
        <v>#REF!</v>
      </c>
      <c r="D41" s="9" t="e">
        <f>#REF!</f>
        <v>#REF!</v>
      </c>
      <c r="E41" s="5" t="e">
        <f>#REF!</f>
        <v>#REF!</v>
      </c>
      <c r="F41" s="9" t="e">
        <f>#REF!</f>
        <v>#REF!</v>
      </c>
      <c r="G41" s="5" t="e">
        <f>#REF!</f>
        <v>#REF!</v>
      </c>
      <c r="H41" s="9" t="e">
        <f>#REF!</f>
        <v>#REF!</v>
      </c>
    </row>
    <row r="42" spans="1:8" ht="13.5" customHeight="1">
      <c r="A42" s="5" t="e">
        <f>#REF!</f>
        <v>#REF!</v>
      </c>
      <c r="B42" s="9" t="e">
        <f>#REF!</f>
        <v>#REF!</v>
      </c>
      <c r="C42" s="5" t="e">
        <f>#REF!</f>
        <v>#REF!</v>
      </c>
      <c r="D42" s="9" t="e">
        <f>#REF!</f>
        <v>#REF!</v>
      </c>
      <c r="E42" s="5" t="e">
        <f>#REF!</f>
        <v>#REF!</v>
      </c>
      <c r="F42" s="9" t="e">
        <f>#REF!</f>
        <v>#REF!</v>
      </c>
      <c r="G42" s="5" t="e">
        <f>#REF!</f>
        <v>#REF!</v>
      </c>
      <c r="H42" s="9" t="e">
        <f>#REF!</f>
        <v>#REF!</v>
      </c>
    </row>
    <row r="43" spans="1:8" ht="13.5" customHeight="1">
      <c r="A43" s="5" t="e">
        <f>#REF!</f>
        <v>#REF!</v>
      </c>
      <c r="B43" s="9" t="e">
        <f>#REF!</f>
        <v>#REF!</v>
      </c>
      <c r="C43" s="5" t="e">
        <f>#REF!</f>
        <v>#REF!</v>
      </c>
      <c r="D43" s="9" t="e">
        <f>#REF!</f>
        <v>#REF!</v>
      </c>
      <c r="E43" s="5" t="e">
        <f>#REF!</f>
        <v>#REF!</v>
      </c>
      <c r="F43" s="9" t="e">
        <f>#REF!</f>
        <v>#REF!</v>
      </c>
      <c r="G43" s="5" t="e">
        <f>#REF!</f>
        <v>#REF!</v>
      </c>
      <c r="H43" s="9" t="e">
        <f>#REF!</f>
        <v>#REF!</v>
      </c>
    </row>
    <row r="44" spans="1:8" ht="13.5" customHeight="1">
      <c r="A44" s="5" t="e">
        <f>#REF!</f>
        <v>#REF!</v>
      </c>
      <c r="B44" s="9" t="e">
        <f>#REF!</f>
        <v>#REF!</v>
      </c>
      <c r="C44" s="5" t="e">
        <f>#REF!</f>
        <v>#REF!</v>
      </c>
      <c r="D44" s="9" t="e">
        <f>#REF!</f>
        <v>#REF!</v>
      </c>
      <c r="E44" s="5" t="e">
        <f>#REF!</f>
        <v>#REF!</v>
      </c>
      <c r="F44" s="9" t="e">
        <f>#REF!</f>
        <v>#REF!</v>
      </c>
      <c r="G44" s="5" t="e">
        <f>#REF!</f>
        <v>#REF!</v>
      </c>
      <c r="H44" s="9" t="e">
        <f>#REF!</f>
        <v>#REF!</v>
      </c>
    </row>
    <row r="45" spans="1:8" ht="13.5" customHeight="1">
      <c r="A45" s="5" t="e">
        <f>#REF!</f>
        <v>#REF!</v>
      </c>
      <c r="B45" s="9" t="e">
        <f>#REF!</f>
        <v>#REF!</v>
      </c>
      <c r="C45" s="5" t="e">
        <f>#REF!</f>
        <v>#REF!</v>
      </c>
      <c r="D45" s="9" t="e">
        <f>#REF!</f>
        <v>#REF!</v>
      </c>
      <c r="E45" s="5" t="e">
        <f>#REF!</f>
        <v>#REF!</v>
      </c>
      <c r="F45" s="9" t="e">
        <f>#REF!</f>
        <v>#REF!</v>
      </c>
      <c r="G45" s="5" t="e">
        <f>#REF!</f>
        <v>#REF!</v>
      </c>
      <c r="H45" s="9" t="e">
        <f>#REF!</f>
        <v>#REF!</v>
      </c>
    </row>
    <row r="46" spans="1:8" ht="13.5" customHeight="1">
      <c r="A46" s="5" t="e">
        <f>#REF!</f>
        <v>#REF!</v>
      </c>
      <c r="B46" s="9" t="e">
        <f>#REF!</f>
        <v>#REF!</v>
      </c>
      <c r="C46" s="5" t="e">
        <f>#REF!</f>
        <v>#REF!</v>
      </c>
      <c r="D46" s="9" t="e">
        <f>#REF!</f>
        <v>#REF!</v>
      </c>
      <c r="E46" s="5" t="e">
        <f>#REF!</f>
        <v>#REF!</v>
      </c>
      <c r="F46" s="9" t="e">
        <f>#REF!</f>
        <v>#REF!</v>
      </c>
      <c r="G46" s="5" t="e">
        <f>#REF!</f>
        <v>#REF!</v>
      </c>
      <c r="H46" s="9" t="e">
        <f>#REF!</f>
        <v>#REF!</v>
      </c>
    </row>
    <row r="47" spans="1:8" ht="13.5" customHeight="1">
      <c r="A47" s="5" t="e">
        <f>#REF!</f>
        <v>#REF!</v>
      </c>
      <c r="B47" s="9" t="e">
        <f>#REF!</f>
        <v>#REF!</v>
      </c>
      <c r="C47" s="5" t="e">
        <f>#REF!</f>
        <v>#REF!</v>
      </c>
      <c r="D47" s="9" t="e">
        <f>#REF!</f>
        <v>#REF!</v>
      </c>
      <c r="E47" s="5" t="e">
        <f>#REF!</f>
        <v>#REF!</v>
      </c>
      <c r="F47" s="9" t="e">
        <f>#REF!</f>
        <v>#REF!</v>
      </c>
      <c r="G47" s="5" t="e">
        <f>#REF!</f>
        <v>#REF!</v>
      </c>
      <c r="H47" s="9" t="e">
        <f>#REF!</f>
        <v>#REF!</v>
      </c>
    </row>
    <row r="48" spans="1:8" ht="13.5" customHeight="1">
      <c r="A48" s="5" t="e">
        <f>#REF!</f>
        <v>#REF!</v>
      </c>
      <c r="B48" s="9" t="e">
        <f>#REF!</f>
        <v>#REF!</v>
      </c>
      <c r="C48" s="5" t="e">
        <f>#REF!</f>
        <v>#REF!</v>
      </c>
      <c r="D48" s="9" t="e">
        <f>#REF!</f>
        <v>#REF!</v>
      </c>
      <c r="E48" s="5" t="e">
        <f>#REF!</f>
        <v>#REF!</v>
      </c>
      <c r="F48" s="9" t="e">
        <f>#REF!</f>
        <v>#REF!</v>
      </c>
      <c r="G48" s="5" t="e">
        <f>#REF!</f>
        <v>#REF!</v>
      </c>
      <c r="H48" s="9" t="e">
        <f>#REF!</f>
        <v>#REF!</v>
      </c>
    </row>
    <row r="49" spans="1:8" ht="13.5" customHeight="1">
      <c r="A49" s="5" t="e">
        <f>#REF!</f>
        <v>#REF!</v>
      </c>
      <c r="B49" s="9" t="e">
        <f>#REF!</f>
        <v>#REF!</v>
      </c>
      <c r="C49" s="5" t="e">
        <f>#REF!</f>
        <v>#REF!</v>
      </c>
      <c r="D49" s="9" t="e">
        <f>#REF!</f>
        <v>#REF!</v>
      </c>
      <c r="E49" s="5" t="e">
        <f>#REF!</f>
        <v>#REF!</v>
      </c>
      <c r="F49" s="9" t="e">
        <f>#REF!</f>
        <v>#REF!</v>
      </c>
      <c r="G49" s="5" t="e">
        <f>#REF!</f>
        <v>#REF!</v>
      </c>
      <c r="H49" s="9" t="e">
        <f>#REF!</f>
        <v>#REF!</v>
      </c>
    </row>
    <row r="50" spans="1:8" ht="13.5" customHeight="1">
      <c r="A50" s="5" t="e">
        <f>#REF!</f>
        <v>#REF!</v>
      </c>
      <c r="B50" s="9" t="e">
        <f>#REF!</f>
        <v>#REF!</v>
      </c>
      <c r="C50" s="5" t="e">
        <f>#REF!</f>
        <v>#REF!</v>
      </c>
      <c r="D50" s="9" t="e">
        <f>#REF!</f>
        <v>#REF!</v>
      </c>
      <c r="E50" s="5" t="e">
        <f>#REF!</f>
        <v>#REF!</v>
      </c>
      <c r="F50" s="9" t="e">
        <f>#REF!</f>
        <v>#REF!</v>
      </c>
      <c r="G50" s="5" t="e">
        <f>#REF!</f>
        <v>#REF!</v>
      </c>
      <c r="H50" s="9" t="e">
        <f>#REF!</f>
        <v>#REF!</v>
      </c>
    </row>
    <row r="51" spans="1:8" ht="13.5" customHeight="1">
      <c r="A51" s="5" t="e">
        <f>#REF!</f>
        <v>#REF!</v>
      </c>
      <c r="B51" s="9" t="e">
        <f>#REF!</f>
        <v>#REF!</v>
      </c>
      <c r="C51" s="5" t="e">
        <f>#REF!</f>
        <v>#REF!</v>
      </c>
      <c r="D51" s="9" t="e">
        <f>#REF!</f>
        <v>#REF!</v>
      </c>
      <c r="E51" s="5" t="e">
        <f>#REF!</f>
        <v>#REF!</v>
      </c>
      <c r="F51" s="9" t="e">
        <f>#REF!</f>
        <v>#REF!</v>
      </c>
      <c r="G51" s="5" t="e">
        <f>#REF!</f>
        <v>#REF!</v>
      </c>
      <c r="H51" s="9" t="e">
        <f>#REF!</f>
        <v>#REF!</v>
      </c>
    </row>
    <row r="52" spans="1:8" ht="13.5" customHeight="1">
      <c r="A52" s="5" t="e">
        <f>#REF!</f>
        <v>#REF!</v>
      </c>
      <c r="B52" s="9" t="e">
        <f>#REF!</f>
        <v>#REF!</v>
      </c>
      <c r="C52" s="5" t="e">
        <f>#REF!</f>
        <v>#REF!</v>
      </c>
      <c r="D52" s="9" t="e">
        <f>#REF!</f>
        <v>#REF!</v>
      </c>
      <c r="E52" s="5" t="e">
        <f>#REF!</f>
        <v>#REF!</v>
      </c>
      <c r="F52" s="9" t="e">
        <f>#REF!</f>
        <v>#REF!</v>
      </c>
      <c r="G52" s="5" t="e">
        <f>#REF!</f>
        <v>#REF!</v>
      </c>
      <c r="H52" s="9" t="e">
        <f>#REF!</f>
        <v>#REF!</v>
      </c>
    </row>
    <row r="53" spans="1:8" ht="13.5" customHeight="1">
      <c r="A53" s="5" t="e">
        <f>#REF!</f>
        <v>#REF!</v>
      </c>
      <c r="B53" s="9" t="e">
        <f>#REF!</f>
        <v>#REF!</v>
      </c>
      <c r="C53" s="5" t="e">
        <f>#REF!</f>
        <v>#REF!</v>
      </c>
      <c r="D53" s="9" t="e">
        <f>#REF!</f>
        <v>#REF!</v>
      </c>
      <c r="E53" s="5" t="e">
        <f>#REF!</f>
        <v>#REF!</v>
      </c>
      <c r="F53" s="9" t="e">
        <f>#REF!</f>
        <v>#REF!</v>
      </c>
      <c r="G53" s="5" t="e">
        <f>#REF!</f>
        <v>#REF!</v>
      </c>
      <c r="H53" s="9" t="e">
        <f>#REF!</f>
        <v>#REF!</v>
      </c>
    </row>
    <row r="54" spans="1:8" ht="13.5" customHeight="1">
      <c r="A54" s="5" t="e">
        <f>#REF!</f>
        <v>#REF!</v>
      </c>
      <c r="B54" s="9" t="e">
        <f>#REF!</f>
        <v>#REF!</v>
      </c>
      <c r="C54" s="5" t="e">
        <f>#REF!</f>
        <v>#REF!</v>
      </c>
      <c r="D54" s="9" t="e">
        <f>#REF!</f>
        <v>#REF!</v>
      </c>
      <c r="E54" s="5" t="e">
        <f>#REF!</f>
        <v>#REF!</v>
      </c>
      <c r="F54" s="9" t="e">
        <f>#REF!</f>
        <v>#REF!</v>
      </c>
      <c r="G54" s="5" t="e">
        <f>#REF!</f>
        <v>#REF!</v>
      </c>
      <c r="H54" s="9" t="e">
        <f>#REF!</f>
        <v>#REF!</v>
      </c>
    </row>
    <row r="55" spans="1:8" ht="13.5" customHeight="1">
      <c r="A55" s="5" t="e">
        <f>#REF!</f>
        <v>#REF!</v>
      </c>
      <c r="B55" s="9" t="e">
        <f>#REF!</f>
        <v>#REF!</v>
      </c>
      <c r="C55" s="5" t="e">
        <f>#REF!</f>
        <v>#REF!</v>
      </c>
      <c r="D55" s="9" t="e">
        <f>#REF!</f>
        <v>#REF!</v>
      </c>
      <c r="E55" s="5" t="e">
        <f>#REF!</f>
        <v>#REF!</v>
      </c>
      <c r="F55" s="9" t="e">
        <f>#REF!</f>
        <v>#REF!</v>
      </c>
      <c r="G55" s="5" t="e">
        <f>#REF!</f>
        <v>#REF!</v>
      </c>
      <c r="H55" s="9" t="e">
        <f>#REF!</f>
        <v>#REF!</v>
      </c>
    </row>
    <row r="56" spans="1:8" ht="13.5" customHeight="1">
      <c r="A56" s="5" t="e">
        <f>#REF!</f>
        <v>#REF!</v>
      </c>
      <c r="B56" s="9" t="e">
        <f>#REF!</f>
        <v>#REF!</v>
      </c>
      <c r="C56" s="5" t="e">
        <f>#REF!</f>
        <v>#REF!</v>
      </c>
      <c r="D56" s="9" t="e">
        <f>#REF!</f>
        <v>#REF!</v>
      </c>
      <c r="E56" s="5" t="e">
        <f>#REF!</f>
        <v>#REF!</v>
      </c>
      <c r="F56" s="9" t="e">
        <f>#REF!</f>
        <v>#REF!</v>
      </c>
      <c r="G56" s="5" t="e">
        <f>#REF!</f>
        <v>#REF!</v>
      </c>
      <c r="H56" s="9" t="e">
        <f>#REF!</f>
        <v>#REF!</v>
      </c>
    </row>
    <row r="57" spans="1:8" ht="13.5" customHeight="1">
      <c r="A57" s="5" t="e">
        <f>#REF!</f>
        <v>#REF!</v>
      </c>
      <c r="B57" s="9" t="e">
        <f>#REF!</f>
        <v>#REF!</v>
      </c>
      <c r="C57" s="5" t="e">
        <f>#REF!</f>
        <v>#REF!</v>
      </c>
      <c r="D57" s="9" t="e">
        <f>#REF!</f>
        <v>#REF!</v>
      </c>
      <c r="E57" s="5" t="e">
        <f>#REF!</f>
        <v>#REF!</v>
      </c>
      <c r="F57" s="9" t="e">
        <f>#REF!</f>
        <v>#REF!</v>
      </c>
      <c r="G57" s="5" t="e">
        <f>#REF!</f>
        <v>#REF!</v>
      </c>
      <c r="H57" s="9" t="e">
        <f>#REF!</f>
        <v>#REF!</v>
      </c>
    </row>
    <row r="58" spans="1:8" ht="13.5" customHeight="1">
      <c r="A58" s="5" t="e">
        <f>#REF!</f>
        <v>#REF!</v>
      </c>
      <c r="B58" s="9" t="e">
        <f>#REF!</f>
        <v>#REF!</v>
      </c>
      <c r="C58" s="5" t="e">
        <f>#REF!</f>
        <v>#REF!</v>
      </c>
      <c r="D58" s="9" t="e">
        <f>#REF!</f>
        <v>#REF!</v>
      </c>
      <c r="E58" s="5" t="e">
        <f>#REF!</f>
        <v>#REF!</v>
      </c>
      <c r="F58" s="9" t="e">
        <f>#REF!</f>
        <v>#REF!</v>
      </c>
      <c r="G58" s="5" t="e">
        <f>#REF!</f>
        <v>#REF!</v>
      </c>
      <c r="H58" s="9" t="e">
        <f>#REF!</f>
        <v>#REF!</v>
      </c>
    </row>
    <row r="59" spans="1:8" ht="13.5" customHeight="1">
      <c r="A59" s="5" t="e">
        <f>#REF!</f>
        <v>#REF!</v>
      </c>
      <c r="B59" s="9" t="e">
        <f>#REF!</f>
        <v>#REF!</v>
      </c>
      <c r="C59" s="5" t="e">
        <f>#REF!</f>
        <v>#REF!</v>
      </c>
      <c r="D59" s="9" t="e">
        <f>#REF!</f>
        <v>#REF!</v>
      </c>
      <c r="E59" s="5" t="e">
        <f>#REF!</f>
        <v>#REF!</v>
      </c>
      <c r="F59" s="9" t="e">
        <f>#REF!</f>
        <v>#REF!</v>
      </c>
      <c r="G59" s="5" t="e">
        <f>#REF!</f>
        <v>#REF!</v>
      </c>
      <c r="H59" s="9" t="e">
        <f>#REF!</f>
        <v>#REF!</v>
      </c>
    </row>
    <row r="60" spans="1:8" ht="13.5" customHeight="1">
      <c r="A60" s="5" t="e">
        <f>#REF!</f>
        <v>#REF!</v>
      </c>
      <c r="B60" s="9" t="e">
        <f>#REF!</f>
        <v>#REF!</v>
      </c>
      <c r="C60" s="5" t="e">
        <f>#REF!</f>
        <v>#REF!</v>
      </c>
      <c r="D60" s="9" t="e">
        <f>#REF!</f>
        <v>#REF!</v>
      </c>
      <c r="E60" s="5" t="e">
        <f>#REF!</f>
        <v>#REF!</v>
      </c>
      <c r="F60" s="9" t="e">
        <f>#REF!</f>
        <v>#REF!</v>
      </c>
      <c r="G60" s="5" t="e">
        <f>#REF!</f>
        <v>#REF!</v>
      </c>
      <c r="H60" s="9" t="e">
        <f>#REF!</f>
        <v>#REF!</v>
      </c>
    </row>
    <row r="61" spans="1:8" ht="13.5" customHeight="1">
      <c r="A61" s="5" t="e">
        <f>#REF!</f>
        <v>#REF!</v>
      </c>
      <c r="B61" s="9" t="e">
        <f>#REF!</f>
        <v>#REF!</v>
      </c>
      <c r="C61" s="5" t="e">
        <f>#REF!</f>
        <v>#REF!</v>
      </c>
      <c r="D61" s="9" t="e">
        <f>#REF!</f>
        <v>#REF!</v>
      </c>
      <c r="E61" s="5" t="e">
        <f>#REF!</f>
        <v>#REF!</v>
      </c>
      <c r="F61" s="9" t="e">
        <f>#REF!</f>
        <v>#REF!</v>
      </c>
      <c r="G61" s="5" t="e">
        <f>#REF!</f>
        <v>#REF!</v>
      </c>
      <c r="H61" s="9" t="e">
        <f>#REF!</f>
        <v>#REF!</v>
      </c>
    </row>
    <row r="62" spans="1:8" ht="13.5" customHeight="1">
      <c r="A62" s="5" t="e">
        <f>#REF!</f>
        <v>#REF!</v>
      </c>
      <c r="B62" s="9" t="e">
        <f>#REF!</f>
        <v>#REF!</v>
      </c>
      <c r="C62" s="5" t="e">
        <f>#REF!</f>
        <v>#REF!</v>
      </c>
      <c r="D62" s="9" t="e">
        <f>#REF!</f>
        <v>#REF!</v>
      </c>
      <c r="E62" s="5" t="e">
        <f>#REF!</f>
        <v>#REF!</v>
      </c>
      <c r="F62" s="9" t="e">
        <f>#REF!</f>
        <v>#REF!</v>
      </c>
      <c r="G62" s="5" t="e">
        <f>#REF!</f>
        <v>#REF!</v>
      </c>
      <c r="H62" s="9" t="e">
        <f>#REF!</f>
        <v>#REF!</v>
      </c>
    </row>
    <row r="63" spans="1:8" ht="13.5" customHeight="1">
      <c r="A63" s="5" t="e">
        <f>#REF!</f>
        <v>#REF!</v>
      </c>
      <c r="B63" s="9" t="e">
        <f>#REF!</f>
        <v>#REF!</v>
      </c>
      <c r="C63" s="5" t="e">
        <f>#REF!</f>
        <v>#REF!</v>
      </c>
      <c r="D63" s="9" t="e">
        <f>#REF!</f>
        <v>#REF!</v>
      </c>
      <c r="E63" s="5" t="e">
        <f>#REF!</f>
        <v>#REF!</v>
      </c>
      <c r="F63" s="9" t="e">
        <f>#REF!</f>
        <v>#REF!</v>
      </c>
      <c r="G63" s="5" t="e">
        <f>#REF!</f>
        <v>#REF!</v>
      </c>
      <c r="H63" s="9" t="e">
        <f>#REF!</f>
        <v>#REF!</v>
      </c>
    </row>
    <row r="64" spans="1:8" ht="13.5" customHeight="1">
      <c r="A64" s="5" t="e">
        <f>#REF!</f>
        <v>#REF!</v>
      </c>
      <c r="B64" s="9" t="e">
        <f>#REF!</f>
        <v>#REF!</v>
      </c>
      <c r="C64" s="5" t="e">
        <f>#REF!</f>
        <v>#REF!</v>
      </c>
      <c r="D64" s="9" t="e">
        <f>#REF!</f>
        <v>#REF!</v>
      </c>
      <c r="E64" s="5" t="e">
        <f>#REF!</f>
        <v>#REF!</v>
      </c>
      <c r="F64" s="9" t="e">
        <f>#REF!</f>
        <v>#REF!</v>
      </c>
      <c r="G64" s="5" t="e">
        <f>#REF!</f>
        <v>#REF!</v>
      </c>
      <c r="H64" s="9" t="e">
        <f>#REF!</f>
        <v>#REF!</v>
      </c>
    </row>
    <row r="65" spans="1:8" ht="13.5" customHeight="1">
      <c r="A65" s="5" t="e">
        <f>#REF!</f>
        <v>#REF!</v>
      </c>
      <c r="B65" s="9" t="e">
        <f>#REF!</f>
        <v>#REF!</v>
      </c>
      <c r="C65" s="5" t="e">
        <f>#REF!</f>
        <v>#REF!</v>
      </c>
      <c r="D65" s="9" t="e">
        <f>#REF!</f>
        <v>#REF!</v>
      </c>
      <c r="E65" s="5" t="e">
        <f>#REF!</f>
        <v>#REF!</v>
      </c>
      <c r="F65" s="9" t="e">
        <f>#REF!</f>
        <v>#REF!</v>
      </c>
      <c r="G65" s="5" t="e">
        <f>#REF!</f>
        <v>#REF!</v>
      </c>
      <c r="H65" s="9" t="e">
        <f>#REF!</f>
        <v>#REF!</v>
      </c>
    </row>
    <row r="66" spans="1:8" ht="13.5" customHeight="1">
      <c r="A66" s="5" t="e">
        <f>#REF!</f>
        <v>#REF!</v>
      </c>
      <c r="B66" s="9" t="e">
        <f>#REF!</f>
        <v>#REF!</v>
      </c>
      <c r="C66" s="5" t="e">
        <f>#REF!</f>
        <v>#REF!</v>
      </c>
      <c r="D66" s="9" t="e">
        <f>#REF!</f>
        <v>#REF!</v>
      </c>
      <c r="E66" s="5" t="e">
        <f>#REF!</f>
        <v>#REF!</v>
      </c>
      <c r="F66" s="9" t="e">
        <f>#REF!</f>
        <v>#REF!</v>
      </c>
      <c r="G66" s="5" t="e">
        <f>#REF!</f>
        <v>#REF!</v>
      </c>
      <c r="H66" s="9" t="e">
        <f>#REF!</f>
        <v>#REF!</v>
      </c>
    </row>
    <row r="67" spans="1:8" ht="13.5" customHeight="1">
      <c r="A67" s="5" t="e">
        <f>#REF!</f>
        <v>#REF!</v>
      </c>
      <c r="B67" s="9" t="e">
        <f>#REF!</f>
        <v>#REF!</v>
      </c>
      <c r="C67" s="5" t="e">
        <f>#REF!</f>
        <v>#REF!</v>
      </c>
      <c r="D67" s="9" t="e">
        <f>#REF!</f>
        <v>#REF!</v>
      </c>
      <c r="E67" s="5" t="e">
        <f>#REF!</f>
        <v>#REF!</v>
      </c>
      <c r="F67" s="9" t="e">
        <f>#REF!</f>
        <v>#REF!</v>
      </c>
      <c r="G67" s="5" t="e">
        <f>#REF!</f>
        <v>#REF!</v>
      </c>
      <c r="H67" s="9" t="e">
        <f>#REF!</f>
        <v>#REF!</v>
      </c>
    </row>
    <row r="68" spans="1:8" ht="13.5" customHeight="1">
      <c r="A68" s="5" t="e">
        <f>#REF!</f>
        <v>#REF!</v>
      </c>
      <c r="B68" s="9" t="e">
        <f>#REF!</f>
        <v>#REF!</v>
      </c>
      <c r="C68" s="5" t="e">
        <f>#REF!</f>
        <v>#REF!</v>
      </c>
      <c r="D68" s="9" t="e">
        <f>#REF!</f>
        <v>#REF!</v>
      </c>
      <c r="E68" s="5" t="e">
        <f>#REF!</f>
        <v>#REF!</v>
      </c>
      <c r="F68" s="9" t="e">
        <f>#REF!</f>
        <v>#REF!</v>
      </c>
      <c r="G68" s="5" t="e">
        <f>#REF!</f>
        <v>#REF!</v>
      </c>
      <c r="H68" s="9" t="e">
        <f>#REF!</f>
        <v>#REF!</v>
      </c>
    </row>
    <row r="69" spans="1:8" ht="13.5" customHeight="1">
      <c r="A69" s="13" t="s">
        <v>435</v>
      </c>
      <c r="B69" s="8"/>
      <c r="C69" s="13"/>
      <c r="D69" s="8"/>
      <c r="E69" s="13"/>
      <c r="F69" s="8"/>
      <c r="G69" s="13"/>
      <c r="H69" s="8"/>
    </row>
    <row r="70" spans="1:8" ht="13.5" customHeight="1">
      <c r="A70" s="13"/>
      <c r="B70" s="8"/>
      <c r="C70" s="8"/>
      <c r="D70" s="8"/>
      <c r="E70" s="8"/>
      <c r="F70" s="8"/>
      <c r="G70" s="8"/>
      <c r="H70" s="8"/>
    </row>
    <row r="71" spans="1:8" ht="13.5" customHeight="1">
      <c r="A71" s="5" t="e">
        <f>#REF!</f>
        <v>#REF!</v>
      </c>
      <c r="B71" s="9" t="e">
        <f>#REF!</f>
        <v>#REF!</v>
      </c>
      <c r="C71" s="5" t="e">
        <f>#REF!</f>
        <v>#REF!</v>
      </c>
      <c r="D71" s="9" t="e">
        <f>#REF!</f>
        <v>#REF!</v>
      </c>
      <c r="E71" s="5" t="e">
        <f>#REF!</f>
        <v>#REF!</v>
      </c>
      <c r="F71" s="9" t="e">
        <f>#REF!</f>
        <v>#REF!</v>
      </c>
      <c r="G71" s="5" t="e">
        <f>#REF!</f>
        <v>#REF!</v>
      </c>
      <c r="H71" s="9" t="e">
        <f>#REF!</f>
        <v>#REF!</v>
      </c>
    </row>
    <row r="72" spans="1:8" ht="13.5" customHeight="1">
      <c r="A72" s="5" t="e">
        <f>#REF!</f>
        <v>#REF!</v>
      </c>
      <c r="B72" s="9" t="e">
        <f>#REF!</f>
        <v>#REF!</v>
      </c>
      <c r="C72" s="5" t="e">
        <f>#REF!</f>
        <v>#REF!</v>
      </c>
      <c r="D72" s="9" t="e">
        <f>#REF!</f>
        <v>#REF!</v>
      </c>
      <c r="E72" s="5" t="e">
        <f>#REF!</f>
        <v>#REF!</v>
      </c>
      <c r="F72" s="9" t="e">
        <f>#REF!</f>
        <v>#REF!</v>
      </c>
      <c r="G72" s="5" t="e">
        <f>#REF!</f>
        <v>#REF!</v>
      </c>
      <c r="H72" s="9" t="e">
        <f>#REF!</f>
        <v>#REF!</v>
      </c>
    </row>
    <row r="73" spans="1:8" ht="13.5" customHeight="1">
      <c r="A73" s="5" t="e">
        <f>#REF!</f>
        <v>#REF!</v>
      </c>
      <c r="B73" s="9" t="e">
        <f>#REF!</f>
        <v>#REF!</v>
      </c>
      <c r="C73" s="5" t="e">
        <f>#REF!</f>
        <v>#REF!</v>
      </c>
      <c r="D73" s="9" t="e">
        <f>#REF!</f>
        <v>#REF!</v>
      </c>
      <c r="E73" s="5" t="e">
        <f>#REF!</f>
        <v>#REF!</v>
      </c>
      <c r="F73" s="9" t="e">
        <f>#REF!</f>
        <v>#REF!</v>
      </c>
      <c r="G73" s="5" t="e">
        <f>#REF!</f>
        <v>#REF!</v>
      </c>
      <c r="H73" s="9" t="e">
        <f>#REF!</f>
        <v>#REF!</v>
      </c>
    </row>
    <row r="74" spans="1:8" ht="13.5" customHeight="1">
      <c r="A74" s="5" t="e">
        <f>#REF!</f>
        <v>#REF!</v>
      </c>
      <c r="B74" s="9" t="e">
        <f>#REF!</f>
        <v>#REF!</v>
      </c>
      <c r="C74" s="5" t="e">
        <f>#REF!</f>
        <v>#REF!</v>
      </c>
      <c r="D74" s="9" t="e">
        <f>#REF!</f>
        <v>#REF!</v>
      </c>
      <c r="E74" s="5" t="e">
        <f>#REF!</f>
        <v>#REF!</v>
      </c>
      <c r="F74" s="9" t="e">
        <f>#REF!</f>
        <v>#REF!</v>
      </c>
      <c r="G74" s="5" t="e">
        <f>#REF!</f>
        <v>#REF!</v>
      </c>
      <c r="H74" s="9" t="e">
        <f>#REF!</f>
        <v>#REF!</v>
      </c>
    </row>
    <row r="75" spans="1:8" ht="13.5" customHeight="1">
      <c r="A75" s="5" t="e">
        <f>#REF!</f>
        <v>#REF!</v>
      </c>
      <c r="B75" s="9" t="e">
        <f>#REF!</f>
        <v>#REF!</v>
      </c>
      <c r="C75" s="5" t="e">
        <f>#REF!</f>
        <v>#REF!</v>
      </c>
      <c r="D75" s="9" t="e">
        <f>#REF!</f>
        <v>#REF!</v>
      </c>
      <c r="E75" s="5" t="e">
        <f>#REF!</f>
        <v>#REF!</v>
      </c>
      <c r="F75" s="9" t="e">
        <f>#REF!</f>
        <v>#REF!</v>
      </c>
      <c r="G75" s="5" t="e">
        <f>#REF!</f>
        <v>#REF!</v>
      </c>
      <c r="H75" s="9" t="e">
        <f>#REF!</f>
        <v>#REF!</v>
      </c>
    </row>
    <row r="76" spans="1:8" ht="13.5" customHeight="1">
      <c r="A76" s="5" t="e">
        <f>#REF!</f>
        <v>#REF!</v>
      </c>
      <c r="B76" s="9" t="e">
        <f>#REF!</f>
        <v>#REF!</v>
      </c>
      <c r="C76" s="5" t="e">
        <f>#REF!</f>
        <v>#REF!</v>
      </c>
      <c r="D76" s="9" t="e">
        <f>#REF!</f>
        <v>#REF!</v>
      </c>
      <c r="E76" s="5" t="e">
        <f>#REF!</f>
        <v>#REF!</v>
      </c>
      <c r="F76" s="9" t="e">
        <f>#REF!</f>
        <v>#REF!</v>
      </c>
      <c r="G76" s="5" t="e">
        <f>#REF!</f>
        <v>#REF!</v>
      </c>
      <c r="H76" s="9" t="e">
        <f>#REF!</f>
        <v>#REF!</v>
      </c>
    </row>
    <row r="77" spans="1:8" ht="13.5" customHeight="1">
      <c r="A77" s="5" t="e">
        <f>#REF!</f>
        <v>#REF!</v>
      </c>
      <c r="B77" s="9" t="e">
        <f>#REF!</f>
        <v>#REF!</v>
      </c>
      <c r="C77" s="5" t="e">
        <f>#REF!</f>
        <v>#REF!</v>
      </c>
      <c r="D77" s="9" t="e">
        <f>#REF!</f>
        <v>#REF!</v>
      </c>
      <c r="E77" s="5" t="e">
        <f>#REF!</f>
        <v>#REF!</v>
      </c>
      <c r="F77" s="9" t="e">
        <f>#REF!</f>
        <v>#REF!</v>
      </c>
      <c r="G77" s="5" t="e">
        <f>#REF!</f>
        <v>#REF!</v>
      </c>
      <c r="H77" s="9" t="e">
        <f>#REF!</f>
        <v>#REF!</v>
      </c>
    </row>
    <row r="78" spans="1:8" ht="13.5" customHeight="1">
      <c r="A78" s="5" t="e">
        <f>#REF!</f>
        <v>#REF!</v>
      </c>
      <c r="B78" s="9" t="e">
        <f>#REF!</f>
        <v>#REF!</v>
      </c>
      <c r="C78" s="5" t="e">
        <f>#REF!</f>
        <v>#REF!</v>
      </c>
      <c r="D78" s="9" t="e">
        <f>#REF!</f>
        <v>#REF!</v>
      </c>
      <c r="E78" s="5" t="e">
        <f>#REF!</f>
        <v>#REF!</v>
      </c>
      <c r="F78" s="9" t="e">
        <f>#REF!</f>
        <v>#REF!</v>
      </c>
      <c r="G78" s="5" t="e">
        <f>#REF!</f>
        <v>#REF!</v>
      </c>
      <c r="H78" s="9" t="e">
        <f>#REF!</f>
        <v>#REF!</v>
      </c>
    </row>
    <row r="79" spans="1:8" ht="15">
      <c r="A79" s="5" t="e">
        <f>#REF!</f>
        <v>#REF!</v>
      </c>
      <c r="B79" s="9" t="e">
        <f>#REF!</f>
        <v>#REF!</v>
      </c>
      <c r="C79" s="5" t="e">
        <f>#REF!</f>
        <v>#REF!</v>
      </c>
      <c r="D79" s="9" t="e">
        <f>#REF!</f>
        <v>#REF!</v>
      </c>
      <c r="E79" s="5" t="e">
        <f>#REF!</f>
        <v>#REF!</v>
      </c>
      <c r="F79" s="9" t="e">
        <f>#REF!</f>
        <v>#REF!</v>
      </c>
      <c r="G79" s="5" t="e">
        <f>#REF!</f>
        <v>#REF!</v>
      </c>
      <c r="H79" s="9" t="e">
        <f>#REF!</f>
        <v>#REF!</v>
      </c>
    </row>
    <row r="80" spans="1:8" ht="13.5" customHeight="1">
      <c r="A80" s="5" t="e">
        <f>#REF!</f>
        <v>#REF!</v>
      </c>
      <c r="B80" s="9" t="e">
        <f>#REF!</f>
        <v>#REF!</v>
      </c>
      <c r="C80" s="5" t="e">
        <f>#REF!</f>
        <v>#REF!</v>
      </c>
      <c r="D80" s="9" t="e">
        <f>#REF!</f>
        <v>#REF!</v>
      </c>
      <c r="E80" s="5" t="e">
        <f>#REF!</f>
        <v>#REF!</v>
      </c>
      <c r="F80" s="9" t="e">
        <f>#REF!</f>
        <v>#REF!</v>
      </c>
      <c r="G80" s="5" t="e">
        <f>#REF!</f>
        <v>#REF!</v>
      </c>
      <c r="H80" s="9" t="e">
        <f>#REF!</f>
        <v>#REF!</v>
      </c>
    </row>
    <row r="81" spans="1:8" ht="13.5" customHeight="1">
      <c r="A81" s="5" t="e">
        <f>#REF!</f>
        <v>#REF!</v>
      </c>
      <c r="B81" s="9" t="e">
        <f>#REF!</f>
        <v>#REF!</v>
      </c>
      <c r="C81" s="5" t="e">
        <f>#REF!</f>
        <v>#REF!</v>
      </c>
      <c r="D81" s="9" t="e">
        <f>#REF!</f>
        <v>#REF!</v>
      </c>
      <c r="E81" s="5" t="e">
        <f>#REF!</f>
        <v>#REF!</v>
      </c>
      <c r="F81" s="9" t="e">
        <f>#REF!</f>
        <v>#REF!</v>
      </c>
      <c r="G81" s="5" t="e">
        <f>#REF!</f>
        <v>#REF!</v>
      </c>
      <c r="H81" s="9" t="e">
        <f>#REF!</f>
        <v>#REF!</v>
      </c>
    </row>
    <row r="82" spans="1:8" ht="13.5" customHeight="1">
      <c r="A82" s="5" t="e">
        <f>#REF!</f>
        <v>#REF!</v>
      </c>
      <c r="B82" s="9" t="e">
        <f>#REF!</f>
        <v>#REF!</v>
      </c>
      <c r="C82" s="5" t="e">
        <f>#REF!</f>
        <v>#REF!</v>
      </c>
      <c r="D82" s="9" t="e">
        <f>#REF!</f>
        <v>#REF!</v>
      </c>
      <c r="E82" s="5" t="e">
        <f>#REF!</f>
        <v>#REF!</v>
      </c>
      <c r="F82" s="9" t="e">
        <f>#REF!</f>
        <v>#REF!</v>
      </c>
      <c r="G82" s="5" t="e">
        <f>#REF!</f>
        <v>#REF!</v>
      </c>
      <c r="H82" s="9" t="e">
        <f>#REF!</f>
        <v>#REF!</v>
      </c>
    </row>
    <row r="83" spans="1:8" ht="13.5" customHeight="1">
      <c r="A83" s="5" t="e">
        <f>#REF!</f>
        <v>#REF!</v>
      </c>
      <c r="B83" s="9" t="e">
        <f>#REF!</f>
        <v>#REF!</v>
      </c>
      <c r="C83" s="5" t="e">
        <f>#REF!</f>
        <v>#REF!</v>
      </c>
      <c r="D83" s="9" t="e">
        <f>#REF!</f>
        <v>#REF!</v>
      </c>
      <c r="E83" s="5" t="e">
        <f>#REF!</f>
        <v>#REF!</v>
      </c>
      <c r="F83" s="9" t="e">
        <f>#REF!</f>
        <v>#REF!</v>
      </c>
      <c r="G83" s="5" t="e">
        <f>#REF!</f>
        <v>#REF!</v>
      </c>
      <c r="H83" s="9" t="e">
        <f>#REF!</f>
        <v>#REF!</v>
      </c>
    </row>
    <row r="84" spans="1:8" ht="13.5" customHeight="1">
      <c r="A84" s="5" t="e">
        <f>#REF!</f>
        <v>#REF!</v>
      </c>
      <c r="B84" s="9" t="e">
        <f>#REF!</f>
        <v>#REF!</v>
      </c>
      <c r="C84" s="5" t="e">
        <f>#REF!</f>
        <v>#REF!</v>
      </c>
      <c r="D84" s="9" t="e">
        <f>#REF!</f>
        <v>#REF!</v>
      </c>
      <c r="E84" s="5" t="e">
        <f>#REF!</f>
        <v>#REF!</v>
      </c>
      <c r="F84" s="9" t="e">
        <f>#REF!</f>
        <v>#REF!</v>
      </c>
      <c r="G84" s="5" t="e">
        <f>#REF!</f>
        <v>#REF!</v>
      </c>
      <c r="H84" s="9" t="e">
        <f>#REF!</f>
        <v>#REF!</v>
      </c>
    </row>
    <row r="85" spans="1:8" ht="13.5" customHeight="1">
      <c r="A85" s="5" t="e">
        <f>#REF!</f>
        <v>#REF!</v>
      </c>
      <c r="B85" s="9" t="e">
        <f>#REF!</f>
        <v>#REF!</v>
      </c>
      <c r="C85" s="5" t="e">
        <f>#REF!</f>
        <v>#REF!</v>
      </c>
      <c r="D85" s="9" t="e">
        <f>#REF!</f>
        <v>#REF!</v>
      </c>
      <c r="E85" s="5" t="e">
        <f>#REF!</f>
        <v>#REF!</v>
      </c>
      <c r="F85" s="9" t="e">
        <f>#REF!</f>
        <v>#REF!</v>
      </c>
      <c r="G85" s="5" t="e">
        <f>#REF!</f>
        <v>#REF!</v>
      </c>
      <c r="H85" s="9" t="e">
        <f>#REF!</f>
        <v>#REF!</v>
      </c>
    </row>
    <row r="86" spans="1:8" ht="13.5" customHeight="1">
      <c r="A86" s="5" t="e">
        <f>#REF!</f>
        <v>#REF!</v>
      </c>
      <c r="B86" s="9" t="e">
        <f>#REF!</f>
        <v>#REF!</v>
      </c>
      <c r="C86" s="5" t="e">
        <f>#REF!</f>
        <v>#REF!</v>
      </c>
      <c r="D86" s="9" t="e">
        <f>#REF!</f>
        <v>#REF!</v>
      </c>
      <c r="E86" s="5" t="e">
        <f>#REF!</f>
        <v>#REF!</v>
      </c>
      <c r="F86" s="9" t="e">
        <f>#REF!</f>
        <v>#REF!</v>
      </c>
      <c r="G86" s="5" t="e">
        <f>#REF!</f>
        <v>#REF!</v>
      </c>
      <c r="H86" s="9" t="e">
        <f>#REF!</f>
        <v>#REF!</v>
      </c>
    </row>
    <row r="87" spans="1:8" ht="13.5" customHeight="1">
      <c r="A87" s="5" t="e">
        <f>#REF!</f>
        <v>#REF!</v>
      </c>
      <c r="B87" s="9" t="e">
        <f>#REF!</f>
        <v>#REF!</v>
      </c>
      <c r="C87" s="5" t="e">
        <f>#REF!</f>
        <v>#REF!</v>
      </c>
      <c r="D87" s="9" t="e">
        <f>#REF!</f>
        <v>#REF!</v>
      </c>
      <c r="E87" s="5" t="e">
        <f>#REF!</f>
        <v>#REF!</v>
      </c>
      <c r="F87" s="9" t="e">
        <f>#REF!</f>
        <v>#REF!</v>
      </c>
      <c r="G87" s="5" t="e">
        <f>#REF!</f>
        <v>#REF!</v>
      </c>
      <c r="H87" s="9" t="e">
        <f>#REF!</f>
        <v>#REF!</v>
      </c>
    </row>
    <row r="88" spans="1:8" ht="13.5" customHeight="1">
      <c r="A88" s="5" t="e">
        <f>#REF!</f>
        <v>#REF!</v>
      </c>
      <c r="B88" s="9" t="e">
        <f>#REF!</f>
        <v>#REF!</v>
      </c>
      <c r="C88" s="5" t="e">
        <f>#REF!</f>
        <v>#REF!</v>
      </c>
      <c r="D88" s="9" t="e">
        <f>#REF!</f>
        <v>#REF!</v>
      </c>
      <c r="E88" s="5" t="e">
        <f>#REF!</f>
        <v>#REF!</v>
      </c>
      <c r="F88" s="9" t="e">
        <f>#REF!</f>
        <v>#REF!</v>
      </c>
      <c r="G88" s="5" t="e">
        <f>#REF!</f>
        <v>#REF!</v>
      </c>
      <c r="H88" s="9" t="e">
        <f>#REF!</f>
        <v>#REF!</v>
      </c>
    </row>
    <row r="89" spans="1:8" ht="13.5" customHeight="1">
      <c r="A89" s="5" t="e">
        <f>#REF!</f>
        <v>#REF!</v>
      </c>
      <c r="B89" s="9" t="e">
        <f>#REF!</f>
        <v>#REF!</v>
      </c>
      <c r="C89" s="5" t="e">
        <f>#REF!</f>
        <v>#REF!</v>
      </c>
      <c r="D89" s="9" t="e">
        <f>#REF!</f>
        <v>#REF!</v>
      </c>
      <c r="E89" s="5" t="e">
        <f>#REF!</f>
        <v>#REF!</v>
      </c>
      <c r="F89" s="9" t="e">
        <f>#REF!</f>
        <v>#REF!</v>
      </c>
      <c r="G89" s="5" t="e">
        <f>#REF!</f>
        <v>#REF!</v>
      </c>
      <c r="H89" s="9" t="e">
        <f>#REF!</f>
        <v>#REF!</v>
      </c>
    </row>
    <row r="90" spans="1:8" ht="13.5" customHeight="1">
      <c r="A90" s="5" t="e">
        <f>#REF!</f>
        <v>#REF!</v>
      </c>
      <c r="B90" s="9" t="e">
        <f>#REF!</f>
        <v>#REF!</v>
      </c>
      <c r="C90" s="5" t="e">
        <f>#REF!</f>
        <v>#REF!</v>
      </c>
      <c r="D90" s="9" t="e">
        <f>#REF!</f>
        <v>#REF!</v>
      </c>
      <c r="E90" s="5" t="e">
        <f>#REF!</f>
        <v>#REF!</v>
      </c>
      <c r="F90" s="9" t="e">
        <f>#REF!</f>
        <v>#REF!</v>
      </c>
      <c r="G90" s="5" t="e">
        <f>#REF!</f>
        <v>#REF!</v>
      </c>
      <c r="H90" s="9" t="e">
        <f>#REF!</f>
        <v>#REF!</v>
      </c>
    </row>
    <row r="91" spans="1:8" ht="13.5" customHeight="1">
      <c r="A91" s="5" t="e">
        <f>#REF!</f>
        <v>#REF!</v>
      </c>
      <c r="B91" s="9" t="e">
        <f>#REF!</f>
        <v>#REF!</v>
      </c>
      <c r="C91" s="5" t="e">
        <f>#REF!</f>
        <v>#REF!</v>
      </c>
      <c r="D91" s="9" t="e">
        <f>#REF!</f>
        <v>#REF!</v>
      </c>
      <c r="E91" s="5" t="e">
        <f>#REF!</f>
        <v>#REF!</v>
      </c>
      <c r="F91" s="9" t="e">
        <f>#REF!</f>
        <v>#REF!</v>
      </c>
      <c r="G91" s="5" t="e">
        <f>#REF!</f>
        <v>#REF!</v>
      </c>
      <c r="H91" s="9" t="e">
        <f>#REF!</f>
        <v>#REF!</v>
      </c>
    </row>
    <row r="92" spans="1:8" ht="13.5" customHeight="1">
      <c r="A92" s="5" t="e">
        <f>#REF!</f>
        <v>#REF!</v>
      </c>
      <c r="B92" s="9" t="e">
        <f>#REF!</f>
        <v>#REF!</v>
      </c>
      <c r="C92" s="5" t="e">
        <f>#REF!</f>
        <v>#REF!</v>
      </c>
      <c r="D92" s="9" t="e">
        <f>#REF!</f>
        <v>#REF!</v>
      </c>
      <c r="E92" s="5" t="e">
        <f>#REF!</f>
        <v>#REF!</v>
      </c>
      <c r="F92" s="9" t="e">
        <f>#REF!</f>
        <v>#REF!</v>
      </c>
      <c r="G92" s="5" t="e">
        <f>#REF!</f>
        <v>#REF!</v>
      </c>
      <c r="H92" s="9" t="e">
        <f>#REF!</f>
        <v>#REF!</v>
      </c>
    </row>
    <row r="93" spans="1:8" ht="15">
      <c r="A93" s="5" t="e">
        <f>#REF!</f>
        <v>#REF!</v>
      </c>
      <c r="B93" s="9" t="e">
        <f>#REF!</f>
        <v>#REF!</v>
      </c>
      <c r="C93" s="5" t="e">
        <f>#REF!</f>
        <v>#REF!</v>
      </c>
      <c r="D93" s="9" t="e">
        <f>#REF!</f>
        <v>#REF!</v>
      </c>
      <c r="E93" s="5" t="e">
        <f>#REF!</f>
        <v>#REF!</v>
      </c>
      <c r="F93" s="9" t="e">
        <f>#REF!</f>
        <v>#REF!</v>
      </c>
      <c r="G93" s="5" t="e">
        <f>#REF!</f>
        <v>#REF!</v>
      </c>
      <c r="H93" s="9" t="e">
        <f>#REF!</f>
        <v>#REF!</v>
      </c>
    </row>
    <row r="94" spans="1:8" ht="13.5" customHeight="1">
      <c r="A94" s="5" t="e">
        <f>#REF!</f>
        <v>#REF!</v>
      </c>
      <c r="B94" s="9" t="e">
        <f>#REF!</f>
        <v>#REF!</v>
      </c>
      <c r="C94" s="5" t="e">
        <f>#REF!</f>
        <v>#REF!</v>
      </c>
      <c r="D94" s="9" t="e">
        <f>#REF!</f>
        <v>#REF!</v>
      </c>
      <c r="E94" s="5" t="e">
        <f>#REF!</f>
        <v>#REF!</v>
      </c>
      <c r="F94" s="9" t="e">
        <f>#REF!</f>
        <v>#REF!</v>
      </c>
      <c r="G94" s="5" t="e">
        <f>#REF!</f>
        <v>#REF!</v>
      </c>
      <c r="H94" s="9" t="e">
        <f>#REF!</f>
        <v>#REF!</v>
      </c>
    </row>
    <row r="95" spans="1:8" ht="13.5" customHeight="1">
      <c r="A95" s="5" t="e">
        <f>#REF!</f>
        <v>#REF!</v>
      </c>
      <c r="B95" s="9" t="e">
        <f>#REF!</f>
        <v>#REF!</v>
      </c>
      <c r="C95" s="5" t="e">
        <f>#REF!</f>
        <v>#REF!</v>
      </c>
      <c r="D95" s="9" t="e">
        <f>#REF!</f>
        <v>#REF!</v>
      </c>
      <c r="E95" s="5" t="e">
        <f>#REF!</f>
        <v>#REF!</v>
      </c>
      <c r="F95" s="9" t="e">
        <f>#REF!</f>
        <v>#REF!</v>
      </c>
      <c r="G95" s="5" t="e">
        <f>#REF!</f>
        <v>#REF!</v>
      </c>
      <c r="H95" s="9" t="e">
        <f>#REF!</f>
        <v>#REF!</v>
      </c>
    </row>
    <row r="96" spans="1:8" ht="13.5" customHeight="1">
      <c r="A96" s="5" t="e">
        <f>#REF!</f>
        <v>#REF!</v>
      </c>
      <c r="B96" s="9" t="e">
        <f>#REF!</f>
        <v>#REF!</v>
      </c>
      <c r="C96" s="5" t="e">
        <f>#REF!</f>
        <v>#REF!</v>
      </c>
      <c r="D96" s="9" t="e">
        <f>#REF!</f>
        <v>#REF!</v>
      </c>
      <c r="E96" s="5" t="e">
        <f>#REF!</f>
        <v>#REF!</v>
      </c>
      <c r="F96" s="9" t="e">
        <f>#REF!</f>
        <v>#REF!</v>
      </c>
      <c r="G96" s="5" t="e">
        <f>#REF!</f>
        <v>#REF!</v>
      </c>
      <c r="H96" s="9" t="e">
        <f>#REF!</f>
        <v>#REF!</v>
      </c>
    </row>
    <row r="97" spans="1:8" ht="13.5" customHeight="1">
      <c r="A97" s="5" t="e">
        <f>#REF!</f>
        <v>#REF!</v>
      </c>
      <c r="B97" s="9" t="e">
        <f>#REF!</f>
        <v>#REF!</v>
      </c>
      <c r="C97" s="5" t="e">
        <f>#REF!</f>
        <v>#REF!</v>
      </c>
      <c r="D97" s="9" t="e">
        <f>#REF!</f>
        <v>#REF!</v>
      </c>
      <c r="E97" s="5" t="e">
        <f>#REF!</f>
        <v>#REF!</v>
      </c>
      <c r="F97" s="9" t="e">
        <f>#REF!</f>
        <v>#REF!</v>
      </c>
      <c r="G97" s="5" t="e">
        <f>#REF!</f>
        <v>#REF!</v>
      </c>
      <c r="H97" s="9" t="e">
        <f>#REF!</f>
        <v>#REF!</v>
      </c>
    </row>
    <row r="98" spans="1:8" ht="13.5" customHeight="1">
      <c r="A98" s="5" t="e">
        <f>#REF!</f>
        <v>#REF!</v>
      </c>
      <c r="B98" s="9" t="e">
        <f>#REF!</f>
        <v>#REF!</v>
      </c>
      <c r="C98" s="5" t="e">
        <f>#REF!</f>
        <v>#REF!</v>
      </c>
      <c r="D98" s="9" t="e">
        <f>#REF!</f>
        <v>#REF!</v>
      </c>
      <c r="E98" s="5" t="e">
        <f>#REF!</f>
        <v>#REF!</v>
      </c>
      <c r="F98" s="9" t="e">
        <f>#REF!</f>
        <v>#REF!</v>
      </c>
      <c r="G98" s="5" t="e">
        <f>#REF!</f>
        <v>#REF!</v>
      </c>
      <c r="H98" s="9" t="e">
        <f>#REF!</f>
        <v>#REF!</v>
      </c>
    </row>
    <row r="99" spans="1:8" ht="13.5" customHeight="1">
      <c r="A99" s="5" t="e">
        <f>#REF!</f>
        <v>#REF!</v>
      </c>
      <c r="B99" s="9" t="e">
        <f>#REF!</f>
        <v>#REF!</v>
      </c>
      <c r="C99" s="5" t="e">
        <f>#REF!</f>
        <v>#REF!</v>
      </c>
      <c r="D99" s="9" t="e">
        <f>#REF!</f>
        <v>#REF!</v>
      </c>
      <c r="E99" s="5" t="e">
        <f>#REF!</f>
        <v>#REF!</v>
      </c>
      <c r="F99" s="9" t="e">
        <f>#REF!</f>
        <v>#REF!</v>
      </c>
      <c r="G99" s="5" t="e">
        <f>#REF!</f>
        <v>#REF!</v>
      </c>
      <c r="H99" s="9" t="e">
        <f>#REF!</f>
        <v>#REF!</v>
      </c>
    </row>
    <row r="100" spans="1:8" ht="13.5" customHeight="1">
      <c r="A100" s="5" t="e">
        <f>#REF!</f>
        <v>#REF!</v>
      </c>
      <c r="B100" s="9" t="e">
        <f>#REF!</f>
        <v>#REF!</v>
      </c>
      <c r="C100" s="5" t="e">
        <f>#REF!</f>
        <v>#REF!</v>
      </c>
      <c r="D100" s="9" t="e">
        <f>#REF!</f>
        <v>#REF!</v>
      </c>
      <c r="E100" s="5" t="e">
        <f>#REF!</f>
        <v>#REF!</v>
      </c>
      <c r="F100" s="9" t="e">
        <f>#REF!</f>
        <v>#REF!</v>
      </c>
      <c r="G100" s="5" t="e">
        <f>#REF!</f>
        <v>#REF!</v>
      </c>
      <c r="H100" s="9" t="e">
        <f>#REF!</f>
        <v>#REF!</v>
      </c>
    </row>
    <row r="101" spans="1:8" ht="13.5" customHeight="1">
      <c r="A101" s="5" t="e">
        <f>#REF!</f>
        <v>#REF!</v>
      </c>
      <c r="B101" s="9" t="e">
        <f>#REF!</f>
        <v>#REF!</v>
      </c>
      <c r="C101" s="5" t="e">
        <f>#REF!</f>
        <v>#REF!</v>
      </c>
      <c r="D101" s="9" t="e">
        <f>#REF!</f>
        <v>#REF!</v>
      </c>
      <c r="E101" s="5" t="e">
        <f>#REF!</f>
        <v>#REF!</v>
      </c>
      <c r="F101" s="9" t="e">
        <f>#REF!</f>
        <v>#REF!</v>
      </c>
      <c r="G101" s="5" t="e">
        <f>#REF!</f>
        <v>#REF!</v>
      </c>
      <c r="H101" s="9" t="e">
        <f>#REF!</f>
        <v>#REF!</v>
      </c>
    </row>
    <row r="102" spans="1:8" ht="13.5" customHeight="1">
      <c r="A102" s="5" t="e">
        <f>#REF!</f>
        <v>#REF!</v>
      </c>
      <c r="B102" s="9" t="e">
        <f>#REF!</f>
        <v>#REF!</v>
      </c>
      <c r="C102" s="5" t="e">
        <f>#REF!</f>
        <v>#REF!</v>
      </c>
      <c r="D102" s="9" t="e">
        <f>#REF!</f>
        <v>#REF!</v>
      </c>
      <c r="E102" s="5" t="e">
        <f>#REF!</f>
        <v>#REF!</v>
      </c>
      <c r="F102" s="9" t="e">
        <f>#REF!</f>
        <v>#REF!</v>
      </c>
      <c r="G102" s="5" t="e">
        <f>#REF!</f>
        <v>#REF!</v>
      </c>
      <c r="H102" s="9" t="e">
        <f>#REF!</f>
        <v>#REF!</v>
      </c>
    </row>
    <row r="103" spans="1:8" ht="13.5" customHeight="1">
      <c r="A103" s="5" t="s">
        <v>436</v>
      </c>
      <c r="B103" s="8"/>
      <c r="C103" s="8"/>
      <c r="D103" s="8"/>
      <c r="E103" s="8"/>
      <c r="F103" s="8"/>
      <c r="G103" s="8"/>
      <c r="H103" s="8"/>
    </row>
    <row r="104" spans="1:8" ht="15">
      <c r="A104" s="5"/>
      <c r="B104" s="8"/>
      <c r="C104" s="13"/>
      <c r="D104" s="8"/>
      <c r="E104" s="8"/>
      <c r="F104" s="8"/>
      <c r="G104" s="8"/>
      <c r="H104" s="8"/>
    </row>
    <row r="105" spans="1:8" ht="13.5" customHeight="1">
      <c r="A105" s="5" t="str">
        <f>'DM-Res'!A5</f>
        <v>DM-01</v>
      </c>
      <c r="B105" s="9" t="str">
        <f>'DM-Res'!B5</f>
        <v>1. seedet</v>
      </c>
      <c r="C105" s="9" t="str">
        <f>'DM-Res'!C5</f>
        <v>-</v>
      </c>
      <c r="D105" s="9" t="str">
        <f>'DM-Res'!D5</f>
        <v>Bye</v>
      </c>
      <c r="E105" s="9" t="str">
        <f>'DM-Res'!E5</f>
        <v>9/0 9/0 9/0</v>
      </c>
      <c r="F105" s="9" t="str">
        <f>'DM-Res'!F5</f>
        <v>1. seedet</v>
      </c>
      <c r="G105" s="9">
        <f>'DM-Res'!G5</f>
        <v>0</v>
      </c>
      <c r="H105" s="9" t="str">
        <f>'DM-Res'!H5</f>
        <v>Bye</v>
      </c>
    </row>
    <row r="106" spans="1:8" ht="13.5" customHeight="1">
      <c r="A106" s="5" t="str">
        <f>'DM-Res'!A6</f>
        <v>DM-02</v>
      </c>
      <c r="B106" s="9" t="str">
        <f>'DM-Res'!B6</f>
        <v>9.-16. seedet</v>
      </c>
      <c r="C106" s="9" t="str">
        <f>'DM-Res'!C6</f>
        <v>-</v>
      </c>
      <c r="D106" s="9" t="str">
        <f>'DM-Res'!D6</f>
        <v>5.-8. seedet</v>
      </c>
      <c r="E106" s="9">
        <f>'DM-Res'!E6</f>
        <v>0</v>
      </c>
      <c r="F106" s="9" t="str">
        <f>'DM-Res'!F6</f>
        <v> </v>
      </c>
      <c r="G106" s="9">
        <f>'DM-Res'!G6</f>
        <v>0</v>
      </c>
      <c r="H106" s="9" t="str">
        <f>'DM-Res'!H6</f>
        <v> </v>
      </c>
    </row>
    <row r="107" spans="1:8" ht="13.5" customHeight="1">
      <c r="A107" s="5" t="str">
        <f>'DM-Res'!A7</f>
        <v>DM-03</v>
      </c>
      <c r="B107" s="9" t="str">
        <f>'DM-Res'!B7</f>
        <v>5.-8. seedet</v>
      </c>
      <c r="C107" s="9" t="str">
        <f>'DM-Res'!C7</f>
        <v>-</v>
      </c>
      <c r="D107" s="9" t="str">
        <f>'DM-Res'!D7</f>
        <v>Bye</v>
      </c>
      <c r="E107" s="9" t="str">
        <f>'DM-Res'!E7</f>
        <v>9/0 9/0 9/0</v>
      </c>
      <c r="F107" s="9" t="str">
        <f>'DM-Res'!F7</f>
        <v>5.-8. seedet</v>
      </c>
      <c r="G107" s="9">
        <f>'DM-Res'!G7</f>
        <v>0</v>
      </c>
      <c r="H107" s="9" t="str">
        <f>'DM-Res'!H7</f>
        <v>Bye</v>
      </c>
    </row>
    <row r="108" spans="1:8" ht="13.5" customHeight="1">
      <c r="A108" s="5" t="str">
        <f>'DM-Res'!A8</f>
        <v>DM-04</v>
      </c>
      <c r="B108" s="9" t="str">
        <f>'DM-Res'!B8</f>
        <v>Bye</v>
      </c>
      <c r="C108" s="9" t="str">
        <f>'DM-Res'!C8</f>
        <v>-</v>
      </c>
      <c r="D108" s="9" t="str">
        <f>'DM-Res'!D8</f>
        <v>3.-4. seedet</v>
      </c>
      <c r="E108" s="9" t="str">
        <f>'DM-Res'!E8</f>
        <v>0/9 0/9 0/9</v>
      </c>
      <c r="F108" s="9" t="str">
        <f>'DM-Res'!F8</f>
        <v>3.-4. seedet</v>
      </c>
      <c r="G108" s="9">
        <f>'DM-Res'!G8</f>
        <v>0</v>
      </c>
      <c r="H108" s="9" t="str">
        <f>'DM-Res'!H8</f>
        <v>Bye</v>
      </c>
    </row>
    <row r="109" spans="1:8" ht="13.5" customHeight="1">
      <c r="A109" s="5" t="str">
        <f>'DM-Res'!A9</f>
        <v>DM-05</v>
      </c>
      <c r="B109" s="9" t="str">
        <f>'DM-Res'!B9</f>
        <v>3.-4. seedet</v>
      </c>
      <c r="C109" s="9" t="str">
        <f>'DM-Res'!C9</f>
        <v>-</v>
      </c>
      <c r="D109" s="9" t="str">
        <f>'DM-Res'!D9</f>
        <v>Bye</v>
      </c>
      <c r="E109" s="9" t="str">
        <f>'DM-Res'!E9</f>
        <v>9/0 9/0 9/0</v>
      </c>
      <c r="F109" s="9" t="str">
        <f>'DM-Res'!F9</f>
        <v>3.-4. seedet</v>
      </c>
      <c r="G109" s="9">
        <f>'DM-Res'!G9</f>
        <v>0</v>
      </c>
      <c r="H109" s="9" t="str">
        <f>'DM-Res'!H9</f>
        <v>Bye</v>
      </c>
    </row>
    <row r="110" spans="1:8" ht="13.5" customHeight="1">
      <c r="A110" s="5" t="str">
        <f>'DM-Res'!A10</f>
        <v>DM-06</v>
      </c>
      <c r="B110" s="9" t="str">
        <f>'DM-Res'!B10</f>
        <v>9.-16. seedet</v>
      </c>
      <c r="C110" s="9" t="str">
        <f>'DM-Res'!C10</f>
        <v>-</v>
      </c>
      <c r="D110" s="9" t="str">
        <f>'DM-Res'!D10</f>
        <v>5.-8. seedet</v>
      </c>
      <c r="E110" s="9">
        <f>'DM-Res'!E10</f>
        <v>0</v>
      </c>
      <c r="F110" s="9" t="str">
        <f>'DM-Res'!F10</f>
        <v> </v>
      </c>
      <c r="G110" s="9">
        <f>'DM-Res'!G10</f>
        <v>0</v>
      </c>
      <c r="H110" s="9" t="str">
        <f>'DM-Res'!H10</f>
        <v> </v>
      </c>
    </row>
    <row r="111" spans="1:8" ht="13.5" customHeight="1">
      <c r="A111" s="5" t="str">
        <f>'DM-Res'!A11</f>
        <v>DM-07</v>
      </c>
      <c r="B111" s="9" t="str">
        <f>'DM-Res'!B11</f>
        <v>5.-8. seedet</v>
      </c>
      <c r="C111" s="9" t="str">
        <f>'DM-Res'!C11</f>
        <v>-</v>
      </c>
      <c r="D111" s="9" t="str">
        <f>'DM-Res'!D11</f>
        <v>9.-16. seedet</v>
      </c>
      <c r="E111" s="9">
        <f>'DM-Res'!E11</f>
        <v>0</v>
      </c>
      <c r="F111" s="9" t="str">
        <f>'DM-Res'!F11</f>
        <v> </v>
      </c>
      <c r="G111" s="9">
        <f>'DM-Res'!G11</f>
        <v>0</v>
      </c>
      <c r="H111" s="9" t="str">
        <f>'DM-Res'!H11</f>
        <v> </v>
      </c>
    </row>
    <row r="112" spans="1:8" ht="13.5" customHeight="1">
      <c r="A112" s="5" t="str">
        <f>'DM-Res'!A12</f>
        <v>DM-08</v>
      </c>
      <c r="B112" s="9" t="str">
        <f>'DM-Res'!B12</f>
        <v>Bye</v>
      </c>
      <c r="C112" s="9" t="str">
        <f>'DM-Res'!C12</f>
        <v>-</v>
      </c>
      <c r="D112" s="9" t="str">
        <f>'DM-Res'!D12</f>
        <v>2. seedet</v>
      </c>
      <c r="E112" s="9" t="str">
        <f>'DM-Res'!E12</f>
        <v>0/9 0/9 0/9</v>
      </c>
      <c r="F112" s="9" t="str">
        <f>'DM-Res'!F12</f>
        <v>2. seedet</v>
      </c>
      <c r="G112" s="9">
        <f>'DM-Res'!G12</f>
        <v>0</v>
      </c>
      <c r="H112" s="9" t="str">
        <f>'DM-Res'!H12</f>
        <v>Bye</v>
      </c>
    </row>
    <row r="113" spans="1:8" ht="13.5" customHeight="1">
      <c r="A113" s="5" t="str">
        <f>'DM-Res'!A13</f>
        <v>DM-09</v>
      </c>
      <c r="B113" s="9" t="str">
        <f>'DM-Res'!B13</f>
        <v>1. seedet</v>
      </c>
      <c r="C113" s="9" t="str">
        <f>'DM-Res'!C13</f>
        <v>-</v>
      </c>
      <c r="D113" s="9" t="str">
        <f>'DM-Res'!D13</f>
        <v> </v>
      </c>
      <c r="E113" s="9">
        <f>'DM-Res'!E13</f>
        <v>0</v>
      </c>
      <c r="F113" s="9" t="str">
        <f>'DM-Res'!F13</f>
        <v> </v>
      </c>
      <c r="G113" s="9">
        <f>'DM-Res'!G13</f>
        <v>0</v>
      </c>
      <c r="H113" s="9" t="str">
        <f>'DM-Res'!H13</f>
        <v> </v>
      </c>
    </row>
    <row r="114" spans="1:8" ht="13.5" customHeight="1">
      <c r="A114" s="5" t="str">
        <f>'DM-Res'!A14</f>
        <v>DM-10</v>
      </c>
      <c r="B114" s="9" t="str">
        <f>'DM-Res'!B14</f>
        <v>5.-8. seedet</v>
      </c>
      <c r="C114" s="9" t="str">
        <f>'DM-Res'!C14</f>
        <v>-</v>
      </c>
      <c r="D114" s="9" t="str">
        <f>'DM-Res'!D14</f>
        <v>3.-4. seedet</v>
      </c>
      <c r="E114" s="9">
        <f>'DM-Res'!E14</f>
        <v>0</v>
      </c>
      <c r="F114" s="9" t="str">
        <f>'DM-Res'!F14</f>
        <v> </v>
      </c>
      <c r="G114" s="9">
        <f>'DM-Res'!G14</f>
        <v>0</v>
      </c>
      <c r="H114" s="9" t="str">
        <f>'DM-Res'!H14</f>
        <v> </v>
      </c>
    </row>
    <row r="115" spans="1:8" ht="13.5" customHeight="1">
      <c r="A115" s="5" t="str">
        <f>'DM-Res'!A15</f>
        <v>DM-11</v>
      </c>
      <c r="B115" s="9" t="str">
        <f>'DM-Res'!B15</f>
        <v>3.-4. seedet</v>
      </c>
      <c r="C115" s="9" t="str">
        <f>'DM-Res'!C15</f>
        <v>-</v>
      </c>
      <c r="D115" s="9" t="str">
        <f>'DM-Res'!D15</f>
        <v> </v>
      </c>
      <c r="E115" s="9">
        <f>'DM-Res'!E15</f>
        <v>0</v>
      </c>
      <c r="F115" s="9" t="str">
        <f>'DM-Res'!F15</f>
        <v> </v>
      </c>
      <c r="G115" s="9">
        <f>'DM-Res'!G15</f>
        <v>0</v>
      </c>
      <c r="H115" s="9" t="str">
        <f>'DM-Res'!H15</f>
        <v> </v>
      </c>
    </row>
    <row r="116" spans="1:8" ht="13.5" customHeight="1">
      <c r="A116" s="5" t="str">
        <f>'DM-Res'!A16</f>
        <v>DM-12</v>
      </c>
      <c r="B116" s="9" t="str">
        <f>'DM-Res'!B16</f>
        <v> </v>
      </c>
      <c r="C116" s="9" t="str">
        <f>'DM-Res'!C16</f>
        <v>-</v>
      </c>
      <c r="D116" s="9" t="str">
        <f>'DM-Res'!D16</f>
        <v>2. seedet</v>
      </c>
      <c r="E116" s="9">
        <f>'DM-Res'!E16</f>
        <v>0</v>
      </c>
      <c r="F116" s="9" t="str">
        <f>'DM-Res'!F16</f>
        <v> </v>
      </c>
      <c r="G116" s="9">
        <f>'DM-Res'!G16</f>
        <v>0</v>
      </c>
      <c r="H116" s="9" t="str">
        <f>'DM-Res'!H16</f>
        <v> </v>
      </c>
    </row>
    <row r="117" spans="1:8" ht="13.5" customHeight="1">
      <c r="A117" s="5" t="str">
        <f>'DM-Res'!A17</f>
        <v>DM-13</v>
      </c>
      <c r="B117" s="9" t="str">
        <f>'DM-Res'!B17</f>
        <v> </v>
      </c>
      <c r="C117" s="9" t="str">
        <f>'DM-Res'!C17</f>
        <v>-</v>
      </c>
      <c r="D117" s="9" t="str">
        <f>'DM-Res'!D17</f>
        <v> </v>
      </c>
      <c r="E117" s="9">
        <f>'DM-Res'!E17</f>
        <v>0</v>
      </c>
      <c r="F117" s="9" t="str">
        <f>'DM-Res'!F17</f>
        <v> </v>
      </c>
      <c r="G117" s="9">
        <f>'DM-Res'!G17</f>
        <v>0</v>
      </c>
      <c r="H117" s="9" t="str">
        <f>'DM-Res'!H17</f>
        <v> </v>
      </c>
    </row>
    <row r="118" spans="1:8" ht="13.5" customHeight="1">
      <c r="A118" s="5" t="str">
        <f>'DM-Res'!A18</f>
        <v>DM-14</v>
      </c>
      <c r="B118" s="9" t="str">
        <f>'DM-Res'!B18</f>
        <v> </v>
      </c>
      <c r="C118" s="9" t="str">
        <f>'DM-Res'!C18</f>
        <v>-</v>
      </c>
      <c r="D118" s="9" t="str">
        <f>'DM-Res'!D18</f>
        <v> </v>
      </c>
      <c r="E118" s="9">
        <f>'DM-Res'!E18</f>
        <v>0</v>
      </c>
      <c r="F118" s="9" t="str">
        <f>'DM-Res'!F18</f>
        <v> </v>
      </c>
      <c r="G118" s="9">
        <f>'DM-Res'!G18</f>
        <v>0</v>
      </c>
      <c r="H118" s="9" t="str">
        <f>'DM-Res'!H18</f>
        <v> </v>
      </c>
    </row>
    <row r="119" spans="1:8" ht="13.5" customHeight="1">
      <c r="A119" s="5" t="str">
        <f>'DM-Res'!A19</f>
        <v>DM-15</v>
      </c>
      <c r="B119" s="9" t="str">
        <f>'DM-Res'!B19</f>
        <v> </v>
      </c>
      <c r="C119" s="9" t="str">
        <f>'DM-Res'!C19</f>
        <v>-</v>
      </c>
      <c r="D119" s="9" t="str">
        <f>'DM-Res'!D19</f>
        <v> </v>
      </c>
      <c r="E119" s="9">
        <f>'DM-Res'!E19</f>
        <v>0</v>
      </c>
      <c r="F119" s="9" t="str">
        <f>'DM-Res'!F19</f>
        <v> </v>
      </c>
      <c r="G119" s="9">
        <f>'DM-Res'!G19</f>
        <v>0</v>
      </c>
      <c r="H119" s="9" t="str">
        <f>'DM-Res'!H19</f>
        <v> </v>
      </c>
    </row>
    <row r="120" spans="1:8" ht="13.5" customHeight="1">
      <c r="A120" s="5" t="str">
        <f>'DM-Res'!A20</f>
        <v>DM-16</v>
      </c>
      <c r="B120" s="9" t="str">
        <f>'DM-Res'!B20</f>
        <v> </v>
      </c>
      <c r="C120" s="9" t="str">
        <f>'DM-Res'!C20</f>
        <v>-</v>
      </c>
      <c r="D120" s="9" t="str">
        <f>'DM-Res'!D20</f>
        <v> </v>
      </c>
      <c r="E120" s="9">
        <f>'DM-Res'!E20</f>
        <v>0</v>
      </c>
      <c r="F120" s="9" t="str">
        <f>'DM-Res'!F20</f>
        <v> </v>
      </c>
      <c r="G120" s="9">
        <f>'DM-Res'!G20</f>
        <v>0</v>
      </c>
      <c r="H120" s="9" t="str">
        <f>'DM-Res'!H20</f>
        <v> </v>
      </c>
    </row>
    <row r="121" spans="1:8" ht="13.5" customHeight="1">
      <c r="A121" s="5" t="str">
        <f>'DM-Res'!A21</f>
        <v>DM-17</v>
      </c>
      <c r="B121" s="9" t="str">
        <f>'DM-Res'!B21</f>
        <v> </v>
      </c>
      <c r="C121" s="9" t="str">
        <f>'DM-Res'!C21</f>
        <v>-</v>
      </c>
      <c r="D121" s="9" t="str">
        <f>'DM-Res'!D21</f>
        <v> </v>
      </c>
      <c r="E121" s="9">
        <f>'DM-Res'!E21</f>
        <v>0</v>
      </c>
      <c r="F121" s="9" t="str">
        <f>'DM-Res'!F21</f>
        <v> </v>
      </c>
      <c r="G121" s="9">
        <f>'DM-Res'!G21</f>
        <v>0</v>
      </c>
      <c r="H121" s="9" t="str">
        <f>'DM-Res'!H21</f>
        <v> </v>
      </c>
    </row>
    <row r="122" spans="1:8" ht="13.5" customHeight="1">
      <c r="A122" s="5" t="str">
        <f>'DM-Res'!A22</f>
        <v>DM-18</v>
      </c>
      <c r="B122" s="9" t="str">
        <f>'DM-Res'!B22</f>
        <v> </v>
      </c>
      <c r="C122" s="9" t="str">
        <f>'DM-Res'!C22</f>
        <v>-</v>
      </c>
      <c r="D122" s="9" t="str">
        <f>'DM-Res'!D22</f>
        <v> </v>
      </c>
      <c r="E122" s="9">
        <f>'DM-Res'!E22</f>
        <v>0</v>
      </c>
      <c r="F122" s="9" t="str">
        <f>'DM-Res'!F22</f>
        <v> </v>
      </c>
      <c r="G122" s="9">
        <f>'DM-Res'!G22</f>
        <v>0</v>
      </c>
      <c r="H122" s="9" t="str">
        <f>'DM-Res'!H22</f>
        <v> </v>
      </c>
    </row>
    <row r="123" spans="1:8" ht="13.5" customHeight="1">
      <c r="A123" s="5" t="str">
        <f>'DM-Res'!A23</f>
        <v>DM-19</v>
      </c>
      <c r="B123" s="9" t="str">
        <f>'DM-Res'!B23</f>
        <v> </v>
      </c>
      <c r="C123" s="9" t="str">
        <f>'DM-Res'!C23</f>
        <v>-</v>
      </c>
      <c r="D123" s="9" t="str">
        <f>'DM-Res'!D23</f>
        <v> </v>
      </c>
      <c r="E123" s="9">
        <f>'DM-Res'!E23</f>
        <v>0</v>
      </c>
      <c r="F123" s="9" t="str">
        <f>'DM-Res'!F23</f>
        <v> </v>
      </c>
      <c r="G123" s="9">
        <f>'DM-Res'!G23</f>
        <v>0</v>
      </c>
      <c r="H123" s="9" t="str">
        <f>'DM-Res'!H23</f>
        <v> </v>
      </c>
    </row>
    <row r="124" spans="1:8" ht="13.5" customHeight="1">
      <c r="A124" s="5" t="str">
        <f>'DM-Res'!A24</f>
        <v>DM-20</v>
      </c>
      <c r="B124" s="9" t="str">
        <f>'DM-Res'!B24</f>
        <v> </v>
      </c>
      <c r="C124" s="9" t="str">
        <f>'DM-Res'!C24</f>
        <v>-</v>
      </c>
      <c r="D124" s="9" t="str">
        <f>'DM-Res'!D24</f>
        <v> </v>
      </c>
      <c r="E124" s="9">
        <f>'DM-Res'!E24</f>
        <v>0</v>
      </c>
      <c r="F124" s="9" t="str">
        <f>'DM-Res'!F24</f>
        <v> </v>
      </c>
      <c r="G124" s="9">
        <f>'DM-Res'!G24</f>
        <v>0</v>
      </c>
      <c r="H124" s="9" t="str">
        <f>'DM-Res'!H24</f>
        <v> </v>
      </c>
    </row>
    <row r="125" spans="1:8" ht="13.5" customHeight="1">
      <c r="A125" s="5" t="str">
        <f>'DM-Res'!A25</f>
        <v>DM-21</v>
      </c>
      <c r="B125" s="9" t="str">
        <f>'DM-Res'!B25</f>
        <v>Bye</v>
      </c>
      <c r="C125" s="9" t="str">
        <f>'DM-Res'!C25</f>
        <v>-</v>
      </c>
      <c r="D125" s="9" t="str">
        <f>'DM-Res'!D25</f>
        <v> </v>
      </c>
      <c r="E125" s="9" t="str">
        <f>'DM-Res'!E25</f>
        <v>0/9 0/9 0/9</v>
      </c>
      <c r="F125" s="9" t="str">
        <f>'DM-Res'!F25</f>
        <v> </v>
      </c>
      <c r="G125" s="9">
        <f>'DM-Res'!G25</f>
        <v>0</v>
      </c>
      <c r="H125" s="9" t="str">
        <f>'DM-Res'!H25</f>
        <v>Bye</v>
      </c>
    </row>
    <row r="126" spans="1:8" ht="13.5" customHeight="1">
      <c r="A126" s="5" t="str">
        <f>'DM-Res'!A26</f>
        <v>DM-22</v>
      </c>
      <c r="B126" s="9" t="str">
        <f>'DM-Res'!B26</f>
        <v>Bye</v>
      </c>
      <c r="C126" s="9" t="str">
        <f>'DM-Res'!C26</f>
        <v>-</v>
      </c>
      <c r="D126" s="9" t="str">
        <f>'DM-Res'!D26</f>
        <v>Bye</v>
      </c>
      <c r="E126" s="9" t="str">
        <f>'DM-Res'!E26</f>
        <v>9/0 9/0 9/0</v>
      </c>
      <c r="F126" s="9" t="str">
        <f>'DM-Res'!F26</f>
        <v>Bye</v>
      </c>
      <c r="G126" s="9">
        <f>'DM-Res'!G26</f>
        <v>0</v>
      </c>
      <c r="H126" s="9" t="str">
        <f>'DM-Res'!H26</f>
        <v>Bye</v>
      </c>
    </row>
    <row r="127" spans="1:8" ht="13.5" customHeight="1">
      <c r="A127" s="5" t="str">
        <f>'DM-Res'!A27</f>
        <v>DM-23</v>
      </c>
      <c r="B127" s="9" t="str">
        <f>'DM-Res'!B27</f>
        <v>Bye</v>
      </c>
      <c r="C127" s="9" t="str">
        <f>'DM-Res'!C27</f>
        <v>-</v>
      </c>
      <c r="D127" s="9" t="str">
        <f>'DM-Res'!D27</f>
        <v> </v>
      </c>
      <c r="E127" s="9" t="str">
        <f>'DM-Res'!E27</f>
        <v>0/9 0/9 0/9</v>
      </c>
      <c r="F127" s="9" t="str">
        <f>'DM-Res'!F27</f>
        <v> </v>
      </c>
      <c r="G127" s="9">
        <f>'DM-Res'!G27</f>
        <v>0</v>
      </c>
      <c r="H127" s="9" t="str">
        <f>'DM-Res'!H27</f>
        <v>Bye</v>
      </c>
    </row>
    <row r="128" spans="1:8" ht="13.5" customHeight="1">
      <c r="A128" s="5" t="str">
        <f>'DM-Res'!A28</f>
        <v>DM-24</v>
      </c>
      <c r="B128" s="9" t="str">
        <f>'DM-Res'!B28</f>
        <v> </v>
      </c>
      <c r="C128" s="9" t="str">
        <f>'DM-Res'!C28</f>
        <v>-</v>
      </c>
      <c r="D128" s="9" t="str">
        <f>'DM-Res'!D28</f>
        <v>Bye</v>
      </c>
      <c r="E128" s="9" t="str">
        <f>'DM-Res'!E28</f>
        <v>9/0 9/0 9/0</v>
      </c>
      <c r="F128" s="9" t="str">
        <f>'DM-Res'!F28</f>
        <v> </v>
      </c>
      <c r="G128" s="9">
        <f>'DM-Res'!G28</f>
        <v>0</v>
      </c>
      <c r="H128" s="9" t="str">
        <f>'DM-Res'!H28</f>
        <v>Bye</v>
      </c>
    </row>
    <row r="129" spans="1:8" ht="13.5" customHeight="1">
      <c r="A129" s="5" t="str">
        <f>'DM-Res'!A29</f>
        <v>DM-25</v>
      </c>
      <c r="B129" s="9" t="str">
        <f>'DM-Res'!B29</f>
        <v> </v>
      </c>
      <c r="C129" s="9" t="str">
        <f>'DM-Res'!C29</f>
        <v>-</v>
      </c>
      <c r="D129" s="9" t="str">
        <f>'DM-Res'!D29</f>
        <v>Bye</v>
      </c>
      <c r="E129" s="9" t="str">
        <f>'DM-Res'!E29</f>
        <v>9/0 9/0 9/0</v>
      </c>
      <c r="F129" s="9" t="str">
        <f>'DM-Res'!F29</f>
        <v> </v>
      </c>
      <c r="G129" s="9">
        <f>'DM-Res'!G29</f>
        <v>0</v>
      </c>
      <c r="H129" s="9" t="str">
        <f>'DM-Res'!H29</f>
        <v>Bye</v>
      </c>
    </row>
    <row r="130" spans="1:8" ht="13.5" customHeight="1">
      <c r="A130" s="5" t="str">
        <f>'DM-Res'!A30</f>
        <v>DM-26</v>
      </c>
      <c r="B130" s="9" t="str">
        <f>'DM-Res'!B30</f>
        <v> </v>
      </c>
      <c r="C130" s="9" t="str">
        <f>'DM-Res'!C30</f>
        <v>-</v>
      </c>
      <c r="D130" s="9" t="str">
        <f>'DM-Res'!D30</f>
        <v> </v>
      </c>
      <c r="E130" s="9">
        <f>'DM-Res'!E30</f>
        <v>0</v>
      </c>
      <c r="F130" s="9" t="str">
        <f>'DM-Res'!F30</f>
        <v> </v>
      </c>
      <c r="G130" s="9">
        <f>'DM-Res'!G30</f>
        <v>0</v>
      </c>
      <c r="H130" s="9" t="str">
        <f>'DM-Res'!H30</f>
        <v> </v>
      </c>
    </row>
    <row r="131" spans="1:8" ht="13.5" customHeight="1">
      <c r="A131" s="5" t="str">
        <f>'DM-Res'!A31</f>
        <v>DM-27</v>
      </c>
      <c r="B131" s="9" t="str">
        <f>'DM-Res'!B31</f>
        <v> </v>
      </c>
      <c r="C131" s="9" t="str">
        <f>'DM-Res'!C31</f>
        <v>-</v>
      </c>
      <c r="D131" s="9" t="str">
        <f>'DM-Res'!D31</f>
        <v> </v>
      </c>
      <c r="E131" s="9">
        <f>'DM-Res'!E31</f>
        <v>0</v>
      </c>
      <c r="F131" s="9" t="str">
        <f>'DM-Res'!F31</f>
        <v> </v>
      </c>
      <c r="G131" s="9">
        <f>'DM-Res'!G31</f>
        <v>0</v>
      </c>
      <c r="H131" s="9" t="str">
        <f>'DM-Res'!H31</f>
        <v> </v>
      </c>
    </row>
    <row r="132" spans="1:8" ht="13.5" customHeight="1">
      <c r="A132" s="5" t="str">
        <f>'DM-Res'!A32</f>
        <v>DM-28</v>
      </c>
      <c r="B132" s="9" t="str">
        <f>'DM-Res'!B32</f>
        <v>Bye</v>
      </c>
      <c r="C132" s="9" t="str">
        <f>'DM-Res'!C32</f>
        <v>-</v>
      </c>
      <c r="D132" s="9" t="str">
        <f>'DM-Res'!D32</f>
        <v> </v>
      </c>
      <c r="E132" s="9" t="str">
        <f>'DM-Res'!E32</f>
        <v>0/9 0/9 0/9</v>
      </c>
      <c r="F132" s="9" t="str">
        <f>'DM-Res'!F32</f>
        <v> </v>
      </c>
      <c r="G132" s="9">
        <f>'DM-Res'!G32</f>
        <v>0</v>
      </c>
      <c r="H132" s="9" t="str">
        <f>'DM-Res'!H32</f>
        <v>Bye</v>
      </c>
    </row>
    <row r="133" spans="1:8" ht="13.5" customHeight="1">
      <c r="A133" s="5" t="str">
        <f>'DM-Res'!A33</f>
        <v>DM-29</v>
      </c>
      <c r="B133" s="9" t="str">
        <f>'DM-Res'!B33</f>
        <v>Bye</v>
      </c>
      <c r="C133" s="9" t="str">
        <f>'DM-Res'!C33</f>
        <v>-</v>
      </c>
      <c r="D133" s="9" t="str">
        <f>'DM-Res'!D33</f>
        <v>Bye</v>
      </c>
      <c r="E133" s="9" t="str">
        <f>'DM-Res'!E33</f>
        <v>9/0 9/0 9/0</v>
      </c>
      <c r="F133" s="9" t="str">
        <f>'DM-Res'!F33</f>
        <v>Bye</v>
      </c>
      <c r="G133" s="9">
        <f>'DM-Res'!G33</f>
        <v>0</v>
      </c>
      <c r="H133" s="9" t="str">
        <f>'DM-Res'!H33</f>
        <v>Bye</v>
      </c>
    </row>
    <row r="134" spans="1:8" ht="13.5" customHeight="1">
      <c r="A134" s="5" t="str">
        <f>'DM-Res'!A34</f>
        <v>DM-30</v>
      </c>
      <c r="B134" s="9" t="str">
        <f>'DM-Res'!B34</f>
        <v>Bye</v>
      </c>
      <c r="C134" s="9" t="str">
        <f>'DM-Res'!C34</f>
        <v>-</v>
      </c>
      <c r="D134" s="9" t="str">
        <f>'DM-Res'!D34</f>
        <v>Bye</v>
      </c>
      <c r="E134" s="9" t="str">
        <f>'DM-Res'!E34</f>
        <v>9/0 9/0 9/0</v>
      </c>
      <c r="F134" s="9" t="str">
        <f>'DM-Res'!F34</f>
        <v>Bye</v>
      </c>
      <c r="G134" s="9">
        <f>'DM-Res'!G34</f>
        <v>0</v>
      </c>
      <c r="H134" s="9" t="str">
        <f>'DM-Res'!H34</f>
        <v>Bye</v>
      </c>
    </row>
    <row r="135" spans="1:8" ht="13.5" customHeight="1">
      <c r="A135" s="5" t="str">
        <f>'DM-Res'!A35</f>
        <v>DM-31</v>
      </c>
      <c r="B135" s="9" t="str">
        <f>'DM-Res'!B35</f>
        <v>Bye</v>
      </c>
      <c r="C135" s="9" t="str">
        <f>'DM-Res'!C35</f>
        <v>-</v>
      </c>
      <c r="D135" s="9" t="str">
        <f>'DM-Res'!D35</f>
        <v>Bye</v>
      </c>
      <c r="E135" s="9" t="str">
        <f>'DM-Res'!E35</f>
        <v>9/0 9/0 9/0</v>
      </c>
      <c r="F135" s="9" t="str">
        <f>'DM-Res'!F35</f>
        <v>Bye</v>
      </c>
      <c r="G135" s="9">
        <f>'DM-Res'!G35</f>
        <v>0</v>
      </c>
      <c r="H135" s="9" t="str">
        <f>'DM-Res'!H35</f>
        <v>Bye</v>
      </c>
    </row>
    <row r="136" spans="1:8" ht="13.5" customHeight="1">
      <c r="A136" s="5" t="str">
        <f>'DM-Res'!A36</f>
        <v>DM-32</v>
      </c>
      <c r="B136" s="9" t="str">
        <f>'DM-Res'!B36</f>
        <v>Bye</v>
      </c>
      <c r="C136" s="9" t="str">
        <f>'DM-Res'!C36</f>
        <v>-</v>
      </c>
      <c r="D136" s="9" t="str">
        <f>'DM-Res'!D36</f>
        <v>Bye</v>
      </c>
      <c r="E136" s="9" t="str">
        <f>'DM-Res'!E36</f>
        <v>9/0 9/0 9/0</v>
      </c>
      <c r="F136" s="9" t="str">
        <f>'DM-Res'!F36</f>
        <v>Bye</v>
      </c>
      <c r="G136" s="9">
        <f>'DM-Res'!G36</f>
        <v>0</v>
      </c>
      <c r="H136" s="9" t="str">
        <f>'DM-Res'!H36</f>
        <v>Bye</v>
      </c>
    </row>
    <row r="137" spans="1:8" ht="13.5" customHeight="1">
      <c r="A137" s="5" t="s">
        <v>437</v>
      </c>
      <c r="B137" s="9"/>
      <c r="C137" s="9"/>
      <c r="D137" s="9"/>
      <c r="E137" s="9"/>
      <c r="F137" s="9"/>
      <c r="G137" s="9"/>
      <c r="H137" s="9"/>
    </row>
    <row r="138" spans="1:8" ht="13.5" customHeight="1">
      <c r="A138" s="5"/>
      <c r="B138" s="8"/>
      <c r="C138" s="8"/>
      <c r="D138" s="8"/>
      <c r="E138" s="8"/>
      <c r="F138" s="8"/>
      <c r="G138" s="8"/>
      <c r="H138" s="8"/>
    </row>
    <row r="139" spans="1:8" ht="13.5" customHeight="1">
      <c r="A139" s="5" t="str">
        <f>'HA-Res'!A5</f>
        <v>HA-01</v>
      </c>
      <c r="B139" s="9" t="str">
        <f>'HA-Res'!B5</f>
        <v>1. seedet</v>
      </c>
      <c r="C139" s="5" t="str">
        <f>'HA-Res'!C5</f>
        <v>-</v>
      </c>
      <c r="D139" s="9" t="str">
        <f>'HA-Res'!D5</f>
        <v>Bye</v>
      </c>
      <c r="E139" s="9" t="str">
        <f>'HA-Res'!E5</f>
        <v>9/0 9/0 9/0</v>
      </c>
      <c r="F139" s="9" t="str">
        <f>'HA-Res'!F5</f>
        <v>1. seedet</v>
      </c>
      <c r="G139" s="9">
        <f>'HA-Res'!G5</f>
        <v>0</v>
      </c>
      <c r="H139" s="9" t="str">
        <f>'HA-Res'!H5</f>
        <v>Bye</v>
      </c>
    </row>
    <row r="140" spans="1:8" ht="13.5" customHeight="1">
      <c r="A140" s="5" t="str">
        <f>'HA-Res'!A6</f>
        <v>HA-02</v>
      </c>
      <c r="B140" s="9" t="str">
        <f>'HA-Res'!B6</f>
        <v>Bye</v>
      </c>
      <c r="C140" s="5" t="str">
        <f>'HA-Res'!C6</f>
        <v>-</v>
      </c>
      <c r="D140" s="9" t="str">
        <f>'HA-Res'!D6</f>
        <v>5.-8. seedet</v>
      </c>
      <c r="E140" s="9" t="str">
        <f>'HA-Res'!E6</f>
        <v>0/9 0/9 0/9</v>
      </c>
      <c r="F140" s="9" t="str">
        <f>'HA-Res'!F6</f>
        <v>5.-8. seedet</v>
      </c>
      <c r="G140" s="9">
        <f>'HA-Res'!G6</f>
        <v>0</v>
      </c>
      <c r="H140" s="9" t="str">
        <f>'HA-Res'!H6</f>
        <v>Bye</v>
      </c>
    </row>
    <row r="141" spans="1:8" ht="13.5" customHeight="1">
      <c r="A141" s="5" t="str">
        <f>'HA-Res'!A7</f>
        <v>HA-03</v>
      </c>
      <c r="B141" s="9" t="str">
        <f>'HA-Res'!B7</f>
        <v>5.-8. seedet</v>
      </c>
      <c r="C141" s="5" t="str">
        <f>'HA-Res'!C7</f>
        <v>-</v>
      </c>
      <c r="D141" s="9" t="str">
        <f>'HA-Res'!D7</f>
        <v>Bye</v>
      </c>
      <c r="E141" s="9" t="str">
        <f>'HA-Res'!E7</f>
        <v>9/0 9/0 9/0</v>
      </c>
      <c r="F141" s="9" t="str">
        <f>'HA-Res'!F7</f>
        <v>5.-8. seedet</v>
      </c>
      <c r="G141" s="9">
        <f>'HA-Res'!G7</f>
        <v>0</v>
      </c>
      <c r="H141" s="9" t="str">
        <f>'HA-Res'!H7</f>
        <v>Bye</v>
      </c>
    </row>
    <row r="142" spans="1:8" ht="13.5" customHeight="1">
      <c r="A142" s="5" t="str">
        <f>'HA-Res'!A8</f>
        <v>HA-04</v>
      </c>
      <c r="B142" s="9" t="str">
        <f>'HA-Res'!B8</f>
        <v>Bye</v>
      </c>
      <c r="C142" s="5" t="str">
        <f>'HA-Res'!C8</f>
        <v>-</v>
      </c>
      <c r="D142" s="9" t="str">
        <f>'HA-Res'!D8</f>
        <v>3.-4. seedet</v>
      </c>
      <c r="E142" s="9" t="str">
        <f>'HA-Res'!E8</f>
        <v>0/9 0/9 0/9</v>
      </c>
      <c r="F142" s="9" t="str">
        <f>'HA-Res'!F8</f>
        <v>3.-4. seedet</v>
      </c>
      <c r="G142" s="9">
        <f>'HA-Res'!G8</f>
        <v>0</v>
      </c>
      <c r="H142" s="9" t="str">
        <f>'HA-Res'!H8</f>
        <v>Bye</v>
      </c>
    </row>
    <row r="143" spans="1:8" ht="13.5" customHeight="1">
      <c r="A143" s="5" t="str">
        <f>'HA-Res'!A9</f>
        <v>HA-05</v>
      </c>
      <c r="B143" s="9" t="str">
        <f>'HA-Res'!B9</f>
        <v>3.-4. seedet</v>
      </c>
      <c r="C143" s="5" t="str">
        <f>'HA-Res'!C9</f>
        <v>-</v>
      </c>
      <c r="D143" s="9" t="str">
        <f>'HA-Res'!D9</f>
        <v>Bye</v>
      </c>
      <c r="E143" s="9" t="str">
        <f>'HA-Res'!E9</f>
        <v>9/0 9/0 9/0</v>
      </c>
      <c r="F143" s="9" t="str">
        <f>'HA-Res'!F9</f>
        <v>3.-4. seedet</v>
      </c>
      <c r="G143" s="9">
        <f>'HA-Res'!G9</f>
        <v>0</v>
      </c>
      <c r="H143" s="9" t="str">
        <f>'HA-Res'!H9</f>
        <v>Bye</v>
      </c>
    </row>
    <row r="144" spans="1:8" ht="13.5" customHeight="1">
      <c r="A144" s="5" t="str">
        <f>'HA-Res'!A10</f>
        <v>HA-06</v>
      </c>
      <c r="B144" s="9" t="str">
        <f>'HA-Res'!B10</f>
        <v>Bye</v>
      </c>
      <c r="C144" s="5" t="str">
        <f>'HA-Res'!C10</f>
        <v>-</v>
      </c>
      <c r="D144" s="9" t="str">
        <f>'HA-Res'!D10</f>
        <v>5.-8. seedet</v>
      </c>
      <c r="E144" s="9" t="str">
        <f>'HA-Res'!E10</f>
        <v>0/9 0/9 0/9</v>
      </c>
      <c r="F144" s="9" t="str">
        <f>'HA-Res'!F10</f>
        <v>5.-8. seedet</v>
      </c>
      <c r="G144" s="9">
        <f>'HA-Res'!G10</f>
        <v>0</v>
      </c>
      <c r="H144" s="9" t="str">
        <f>'HA-Res'!H10</f>
        <v>Bye</v>
      </c>
    </row>
    <row r="145" spans="1:8" ht="13.5" customHeight="1">
      <c r="A145" s="5" t="str">
        <f>'HA-Res'!A11</f>
        <v>HA-07</v>
      </c>
      <c r="B145" s="9" t="str">
        <f>'HA-Res'!B11</f>
        <v>5.-8. seedet</v>
      </c>
      <c r="C145" s="5" t="str">
        <f>'HA-Res'!C11</f>
        <v>-</v>
      </c>
      <c r="D145" s="9" t="str">
        <f>'HA-Res'!D11</f>
        <v>Bye</v>
      </c>
      <c r="E145" s="9" t="str">
        <f>'HA-Res'!E11</f>
        <v>9/0 9/0 9/0</v>
      </c>
      <c r="F145" s="9" t="str">
        <f>'HA-Res'!F11</f>
        <v>5.-8. seedet</v>
      </c>
      <c r="G145" s="9">
        <f>'HA-Res'!G11</f>
        <v>0</v>
      </c>
      <c r="H145" s="9" t="str">
        <f>'HA-Res'!H11</f>
        <v>Bye</v>
      </c>
    </row>
    <row r="146" spans="1:8" ht="13.5" customHeight="1">
      <c r="A146" s="5" t="str">
        <f>'HA-Res'!A12</f>
        <v>HA-08</v>
      </c>
      <c r="B146" s="9" t="str">
        <f>'HA-Res'!B12</f>
        <v>Bye</v>
      </c>
      <c r="C146" s="5" t="str">
        <f>'HA-Res'!C12</f>
        <v>-</v>
      </c>
      <c r="D146" s="9" t="str">
        <f>'HA-Res'!D12</f>
        <v>2. seedet</v>
      </c>
      <c r="E146" s="9" t="str">
        <f>'HA-Res'!E12</f>
        <v>0/9 0/9 0/9</v>
      </c>
      <c r="F146" s="9" t="str">
        <f>'HA-Res'!F12</f>
        <v>2. seedet</v>
      </c>
      <c r="G146" s="9">
        <f>'HA-Res'!G12</f>
        <v>0</v>
      </c>
      <c r="H146" s="9" t="str">
        <f>'HA-Res'!H12</f>
        <v>Bye</v>
      </c>
    </row>
    <row r="147" spans="1:8" ht="13.5" customHeight="1">
      <c r="A147" s="5" t="str">
        <f>'HA-Res'!A13</f>
        <v>HA-09</v>
      </c>
      <c r="B147" s="9" t="str">
        <f>'HA-Res'!B13</f>
        <v>1. seedet</v>
      </c>
      <c r="C147" s="5" t="str">
        <f>'HA-Res'!C13</f>
        <v>-</v>
      </c>
      <c r="D147" s="9" t="str">
        <f>'HA-Res'!D13</f>
        <v>5.-8. seedet</v>
      </c>
      <c r="E147" s="9">
        <f>'HA-Res'!E13</f>
        <v>0</v>
      </c>
      <c r="F147" s="9" t="str">
        <f>'HA-Res'!F13</f>
        <v> </v>
      </c>
      <c r="G147" s="9">
        <f>'HA-Res'!G13</f>
        <v>0</v>
      </c>
      <c r="H147" s="9" t="str">
        <f>'HA-Res'!H13</f>
        <v> </v>
      </c>
    </row>
    <row r="148" spans="1:8" ht="13.5" customHeight="1">
      <c r="A148" s="5" t="str">
        <f>'HA-Res'!A14</f>
        <v>HA-10</v>
      </c>
      <c r="B148" s="9" t="str">
        <f>'HA-Res'!B14</f>
        <v>5.-8. seedet</v>
      </c>
      <c r="C148" s="5" t="str">
        <f>'HA-Res'!C14</f>
        <v>-</v>
      </c>
      <c r="D148" s="9" t="str">
        <f>'HA-Res'!D14</f>
        <v>3.-4. seedet</v>
      </c>
      <c r="E148" s="9">
        <f>'HA-Res'!E14</f>
        <v>0</v>
      </c>
      <c r="F148" s="9" t="str">
        <f>'HA-Res'!F14</f>
        <v> </v>
      </c>
      <c r="G148" s="9">
        <f>'HA-Res'!G14</f>
        <v>0</v>
      </c>
      <c r="H148" s="9" t="str">
        <f>'HA-Res'!H14</f>
        <v> </v>
      </c>
    </row>
    <row r="149" spans="1:8" ht="13.5" customHeight="1">
      <c r="A149" s="5" t="str">
        <f>'HA-Res'!A15</f>
        <v>HA-11</v>
      </c>
      <c r="B149" s="9" t="str">
        <f>'HA-Res'!B15</f>
        <v>3.-4. seedet</v>
      </c>
      <c r="C149" s="5" t="str">
        <f>'HA-Res'!C15</f>
        <v>-</v>
      </c>
      <c r="D149" s="9" t="str">
        <f>'HA-Res'!D15</f>
        <v>5.-8. seedet</v>
      </c>
      <c r="E149" s="9">
        <f>'HA-Res'!E15</f>
        <v>0</v>
      </c>
      <c r="F149" s="9" t="str">
        <f>'HA-Res'!F15</f>
        <v> </v>
      </c>
      <c r="G149" s="9">
        <f>'HA-Res'!G15</f>
        <v>0</v>
      </c>
      <c r="H149" s="9" t="str">
        <f>'HA-Res'!H15</f>
        <v> </v>
      </c>
    </row>
    <row r="150" spans="1:8" ht="13.5" customHeight="1">
      <c r="A150" s="5" t="str">
        <f>'HA-Res'!A16</f>
        <v>HA-12</v>
      </c>
      <c r="B150" s="9" t="str">
        <f>'HA-Res'!B16</f>
        <v>5.-8. seedet</v>
      </c>
      <c r="C150" s="5" t="str">
        <f>'HA-Res'!C16</f>
        <v>-</v>
      </c>
      <c r="D150" s="9" t="str">
        <f>'HA-Res'!D16</f>
        <v>2. seedet</v>
      </c>
      <c r="E150" s="9">
        <f>'HA-Res'!E16</f>
        <v>0</v>
      </c>
      <c r="F150" s="9" t="str">
        <f>'HA-Res'!F16</f>
        <v> </v>
      </c>
      <c r="G150" s="9">
        <f>'HA-Res'!G16</f>
        <v>0</v>
      </c>
      <c r="H150" s="9" t="str">
        <f>'HA-Res'!H16</f>
        <v> </v>
      </c>
    </row>
    <row r="151" spans="1:8" ht="13.5" customHeight="1">
      <c r="A151" s="5" t="str">
        <f>'HA-Res'!A17</f>
        <v>HA-13</v>
      </c>
      <c r="B151" s="9" t="str">
        <f>'HA-Res'!B17</f>
        <v> </v>
      </c>
      <c r="C151" s="5" t="str">
        <f>'HA-Res'!C17</f>
        <v>-</v>
      </c>
      <c r="D151" s="9" t="str">
        <f>'HA-Res'!D17</f>
        <v> </v>
      </c>
      <c r="E151" s="9">
        <f>'HA-Res'!E17</f>
        <v>0</v>
      </c>
      <c r="F151" s="9" t="str">
        <f>'HA-Res'!F17</f>
        <v> </v>
      </c>
      <c r="G151" s="9">
        <f>'HA-Res'!G17</f>
        <v>0</v>
      </c>
      <c r="H151" s="9" t="str">
        <f>'HA-Res'!H17</f>
        <v> </v>
      </c>
    </row>
    <row r="152" spans="1:8" ht="13.5" customHeight="1">
      <c r="A152" s="5" t="str">
        <f>'HA-Res'!A18</f>
        <v>HA-14</v>
      </c>
      <c r="B152" s="9" t="str">
        <f>'HA-Res'!B18</f>
        <v> </v>
      </c>
      <c r="C152" s="5" t="str">
        <f>'HA-Res'!C18</f>
        <v>-</v>
      </c>
      <c r="D152" s="9" t="str">
        <f>'HA-Res'!D18</f>
        <v> </v>
      </c>
      <c r="E152" s="9">
        <f>'HA-Res'!E18</f>
        <v>0</v>
      </c>
      <c r="F152" s="9" t="str">
        <f>'HA-Res'!F18</f>
        <v> </v>
      </c>
      <c r="G152" s="9">
        <f>'HA-Res'!G18</f>
        <v>0</v>
      </c>
      <c r="H152" s="9" t="str">
        <f>'HA-Res'!H18</f>
        <v> </v>
      </c>
    </row>
    <row r="153" spans="1:8" ht="13.5" customHeight="1">
      <c r="A153" s="5" t="str">
        <f>'HA-Res'!A19</f>
        <v>HA-15</v>
      </c>
      <c r="B153" s="9" t="str">
        <f>'HA-Res'!B19</f>
        <v> </v>
      </c>
      <c r="C153" s="5" t="str">
        <f>'HA-Res'!C19</f>
        <v>-</v>
      </c>
      <c r="D153" s="9" t="str">
        <f>'HA-Res'!D19</f>
        <v> </v>
      </c>
      <c r="E153" s="9">
        <f>'HA-Res'!E19</f>
        <v>0</v>
      </c>
      <c r="F153" s="9" t="str">
        <f>'HA-Res'!F19</f>
        <v> </v>
      </c>
      <c r="G153" s="9">
        <f>'HA-Res'!G19</f>
        <v>0</v>
      </c>
      <c r="H153" s="9" t="str">
        <f>'HA-Res'!H19</f>
        <v> </v>
      </c>
    </row>
    <row r="154" spans="1:8" ht="13.5" customHeight="1">
      <c r="A154" s="5" t="str">
        <f>'HA-Res'!A20</f>
        <v>HA-16</v>
      </c>
      <c r="B154" s="9" t="str">
        <f>'HA-Res'!B20</f>
        <v> </v>
      </c>
      <c r="C154" s="5" t="str">
        <f>'HA-Res'!C20</f>
        <v>-</v>
      </c>
      <c r="D154" s="9" t="str">
        <f>'HA-Res'!D20</f>
        <v> </v>
      </c>
      <c r="E154" s="9">
        <f>'HA-Res'!E20</f>
        <v>0</v>
      </c>
      <c r="F154" s="9" t="str">
        <f>'HA-Res'!F20</f>
        <v> </v>
      </c>
      <c r="G154" s="9">
        <f>'HA-Res'!G20</f>
        <v>0</v>
      </c>
      <c r="H154" s="9" t="str">
        <f>'HA-Res'!H20</f>
        <v> </v>
      </c>
    </row>
    <row r="155" spans="1:8" ht="13.5" customHeight="1">
      <c r="A155" s="5" t="str">
        <f>'HA-Res'!A21</f>
        <v>HA-17</v>
      </c>
      <c r="B155" s="9" t="str">
        <f>'HA-Res'!B21</f>
        <v> </v>
      </c>
      <c r="C155" s="5" t="str">
        <f>'HA-Res'!C21</f>
        <v>-</v>
      </c>
      <c r="D155" s="9" t="str">
        <f>'HA-Res'!D21</f>
        <v> </v>
      </c>
      <c r="E155" s="9">
        <f>'HA-Res'!E21</f>
        <v>0</v>
      </c>
      <c r="F155" s="9" t="str">
        <f>'HA-Res'!F21</f>
        <v> </v>
      </c>
      <c r="G155" s="9">
        <f>'HA-Res'!G21</f>
        <v>0</v>
      </c>
      <c r="H155" s="9" t="str">
        <f>'HA-Res'!H21</f>
        <v> </v>
      </c>
    </row>
    <row r="156" spans="1:8" ht="13.5" customHeight="1">
      <c r="A156" s="5" t="str">
        <f>'HA-Res'!A22</f>
        <v>HA-18</v>
      </c>
      <c r="B156" s="9" t="str">
        <f>'HA-Res'!B22</f>
        <v> </v>
      </c>
      <c r="C156" s="5" t="str">
        <f>'HA-Res'!C22</f>
        <v>-</v>
      </c>
      <c r="D156" s="9" t="str">
        <f>'HA-Res'!D22</f>
        <v> </v>
      </c>
      <c r="E156" s="9">
        <f>'HA-Res'!E22</f>
        <v>0</v>
      </c>
      <c r="F156" s="9" t="str">
        <f>'HA-Res'!F22</f>
        <v> </v>
      </c>
      <c r="G156" s="9">
        <f>'HA-Res'!G22</f>
        <v>0</v>
      </c>
      <c r="H156" s="9" t="str">
        <f>'HA-Res'!H22</f>
        <v> </v>
      </c>
    </row>
    <row r="157" spans="1:8" ht="13.5" customHeight="1">
      <c r="A157" s="5" t="str">
        <f>'HA-Res'!A23</f>
        <v>HA-19</v>
      </c>
      <c r="B157" s="9" t="str">
        <f>'HA-Res'!B23</f>
        <v> </v>
      </c>
      <c r="C157" s="5" t="str">
        <f>'HA-Res'!C23</f>
        <v>-</v>
      </c>
      <c r="D157" s="9" t="str">
        <f>'HA-Res'!D23</f>
        <v> </v>
      </c>
      <c r="E157" s="9">
        <f>'HA-Res'!E23</f>
        <v>0</v>
      </c>
      <c r="F157" s="9" t="str">
        <f>'HA-Res'!F23</f>
        <v> </v>
      </c>
      <c r="G157" s="9">
        <f>'HA-Res'!G23</f>
        <v>0</v>
      </c>
      <c r="H157" s="9" t="str">
        <f>'HA-Res'!H23</f>
        <v> </v>
      </c>
    </row>
    <row r="158" spans="1:8" ht="13.5" customHeight="1">
      <c r="A158" s="5" t="str">
        <f>'HA-Res'!A24</f>
        <v>HA-20</v>
      </c>
      <c r="B158" s="9" t="str">
        <f>'HA-Res'!B24</f>
        <v> </v>
      </c>
      <c r="C158" s="5" t="str">
        <f>'HA-Res'!C24</f>
        <v>-</v>
      </c>
      <c r="D158" s="9" t="str">
        <f>'HA-Res'!D24</f>
        <v> </v>
      </c>
      <c r="E158" s="9">
        <f>'HA-Res'!E24</f>
        <v>0</v>
      </c>
      <c r="F158" s="9" t="str">
        <f>'HA-Res'!F24</f>
        <v> </v>
      </c>
      <c r="G158" s="9">
        <f>'HA-Res'!G24</f>
        <v>0</v>
      </c>
      <c r="H158" s="9" t="str">
        <f>'HA-Res'!H24</f>
        <v> </v>
      </c>
    </row>
    <row r="159" spans="1:8" ht="13.5" customHeight="1">
      <c r="A159" s="5" t="str">
        <f>'HA-Res'!A25</f>
        <v>HA-21</v>
      </c>
      <c r="B159" s="9" t="str">
        <f>'HA-Res'!B25</f>
        <v>Bye</v>
      </c>
      <c r="C159" s="5" t="str">
        <f>'HA-Res'!C25</f>
        <v>-</v>
      </c>
      <c r="D159" s="9" t="str">
        <f>'HA-Res'!D25</f>
        <v>Bye</v>
      </c>
      <c r="E159" s="9" t="str">
        <f>'HA-Res'!E25</f>
        <v>0/9 0/9 0/9</v>
      </c>
      <c r="F159" s="9" t="str">
        <f>'HA-Res'!F25</f>
        <v>Bye</v>
      </c>
      <c r="G159" s="9">
        <f>'HA-Res'!G25</f>
        <v>0</v>
      </c>
      <c r="H159" s="9" t="str">
        <f>'HA-Res'!H25</f>
        <v>Bye</v>
      </c>
    </row>
    <row r="160" spans="1:8" ht="13.5" customHeight="1">
      <c r="A160" s="5" t="str">
        <f>'HA-Res'!A26</f>
        <v>HA-22</v>
      </c>
      <c r="B160" s="9" t="str">
        <f>'HA-Res'!B26</f>
        <v>Bye</v>
      </c>
      <c r="C160" s="5" t="str">
        <f>'HA-Res'!C26</f>
        <v>-</v>
      </c>
      <c r="D160" s="9" t="str">
        <f>'HA-Res'!D26</f>
        <v>Bye</v>
      </c>
      <c r="E160" s="9" t="str">
        <f>'HA-Res'!E26</f>
        <v>9/0 9/0 9/0</v>
      </c>
      <c r="F160" s="9" t="str">
        <f>'HA-Res'!F26</f>
        <v>Bye</v>
      </c>
      <c r="G160" s="9">
        <f>'HA-Res'!G26</f>
        <v>0</v>
      </c>
      <c r="H160" s="9" t="str">
        <f>'HA-Res'!H26</f>
        <v>Bye</v>
      </c>
    </row>
    <row r="161" spans="1:8" ht="13.5" customHeight="1">
      <c r="A161" s="5" t="str">
        <f>'HA-Res'!A27</f>
        <v>HA-23</v>
      </c>
      <c r="B161" s="9" t="str">
        <f>'HA-Res'!B27</f>
        <v>Bye</v>
      </c>
      <c r="C161" s="5" t="str">
        <f>'HA-Res'!C27</f>
        <v>-</v>
      </c>
      <c r="D161" s="9" t="str">
        <f>'HA-Res'!D27</f>
        <v>Bye</v>
      </c>
      <c r="E161" s="9" t="str">
        <f>'HA-Res'!E27</f>
        <v>0/9 0/9 0/9</v>
      </c>
      <c r="F161" s="9" t="str">
        <f>'HA-Res'!F27</f>
        <v>Bye</v>
      </c>
      <c r="G161" s="9">
        <f>'HA-Res'!G27</f>
        <v>0</v>
      </c>
      <c r="H161" s="9" t="str">
        <f>'HA-Res'!H27</f>
        <v>Bye</v>
      </c>
    </row>
    <row r="162" spans="1:8" ht="13.5" customHeight="1">
      <c r="A162" s="5" t="str">
        <f>'HA-Res'!A28</f>
        <v>HA-24</v>
      </c>
      <c r="B162" s="9" t="str">
        <f>'HA-Res'!B28</f>
        <v>Bye</v>
      </c>
      <c r="C162" s="5" t="str">
        <f>'HA-Res'!C28</f>
        <v>-</v>
      </c>
      <c r="D162" s="9" t="str">
        <f>'HA-Res'!D28</f>
        <v>Bye</v>
      </c>
      <c r="E162" s="9" t="str">
        <f>'HA-Res'!E28</f>
        <v>9/0 9/0 9/0</v>
      </c>
      <c r="F162" s="9" t="str">
        <f>'HA-Res'!F28</f>
        <v>Bye</v>
      </c>
      <c r="G162" s="9">
        <f>'HA-Res'!G28</f>
        <v>0</v>
      </c>
      <c r="H162" s="9" t="str">
        <f>'HA-Res'!H28</f>
        <v>Bye</v>
      </c>
    </row>
    <row r="163" spans="1:8" ht="13.5" customHeight="1">
      <c r="A163" s="5" t="str">
        <f>'HA-Res'!A29</f>
        <v>HA-25</v>
      </c>
      <c r="B163" s="9" t="str">
        <f>'HA-Res'!B29</f>
        <v>Bye</v>
      </c>
      <c r="C163" s="5" t="str">
        <f>'HA-Res'!C29</f>
        <v>-</v>
      </c>
      <c r="D163" s="9" t="str">
        <f>'HA-Res'!D29</f>
        <v>Bye</v>
      </c>
      <c r="E163" s="9" t="str">
        <f>'HA-Res'!E29</f>
        <v>9/0 9/0 9/0</v>
      </c>
      <c r="F163" s="9" t="str">
        <f>'HA-Res'!F29</f>
        <v>Bye</v>
      </c>
      <c r="G163" s="9">
        <f>'HA-Res'!G29</f>
        <v>0</v>
      </c>
      <c r="H163" s="9" t="str">
        <f>'HA-Res'!H29</f>
        <v>Bye</v>
      </c>
    </row>
    <row r="164" spans="1:8" ht="13.5" customHeight="1">
      <c r="A164" s="5" t="str">
        <f>'HA-Res'!A30</f>
        <v>HA-26</v>
      </c>
      <c r="B164" s="9" t="str">
        <f>'HA-Res'!B30</f>
        <v>Bye</v>
      </c>
      <c r="C164" s="5" t="str">
        <f>'HA-Res'!C30</f>
        <v>-</v>
      </c>
      <c r="D164" s="9" t="str">
        <f>'HA-Res'!D30</f>
        <v>Bye</v>
      </c>
      <c r="E164" s="9" t="str">
        <f>'HA-Res'!E30</f>
        <v>9/0 9/0 9/0</v>
      </c>
      <c r="F164" s="9" t="str">
        <f>'HA-Res'!F30</f>
        <v>Bye</v>
      </c>
      <c r="G164" s="9">
        <f>'HA-Res'!G30</f>
        <v>0</v>
      </c>
      <c r="H164" s="9" t="str">
        <f>'HA-Res'!H30</f>
        <v>Bye</v>
      </c>
    </row>
    <row r="165" spans="1:8" ht="13.5" customHeight="1">
      <c r="A165" s="5" t="str">
        <f>'HA-Res'!A31</f>
        <v>HA-27</v>
      </c>
      <c r="B165" s="9" t="str">
        <f>'HA-Res'!B31</f>
        <v>Bye</v>
      </c>
      <c r="C165" s="5" t="str">
        <f>'HA-Res'!C31</f>
        <v>-</v>
      </c>
      <c r="D165" s="9" t="str">
        <f>'HA-Res'!D31</f>
        <v>Bye</v>
      </c>
      <c r="E165" s="9" t="str">
        <f>'HA-Res'!E31</f>
        <v>9/0 9/0 9/0</v>
      </c>
      <c r="F165" s="9" t="str">
        <f>'HA-Res'!F31</f>
        <v>Bye</v>
      </c>
      <c r="G165" s="9">
        <f>'HA-Res'!G31</f>
        <v>0</v>
      </c>
      <c r="H165" s="9" t="str">
        <f>'HA-Res'!H31</f>
        <v>Bye</v>
      </c>
    </row>
    <row r="166" spans="1:8" ht="13.5" customHeight="1">
      <c r="A166" s="5" t="str">
        <f>'HA-Res'!A32</f>
        <v>HA-28</v>
      </c>
      <c r="B166" s="9" t="str">
        <f>'HA-Res'!B32</f>
        <v>Bye</v>
      </c>
      <c r="C166" s="5" t="str">
        <f>'HA-Res'!C32</f>
        <v>-</v>
      </c>
      <c r="D166" s="9" t="str">
        <f>'HA-Res'!D32</f>
        <v>Bye</v>
      </c>
      <c r="E166" s="9" t="str">
        <f>'HA-Res'!E32</f>
        <v>9/0 9/0 9/0</v>
      </c>
      <c r="F166" s="9" t="str">
        <f>'HA-Res'!F32</f>
        <v>Bye</v>
      </c>
      <c r="G166" s="9">
        <f>'HA-Res'!G32</f>
        <v>0</v>
      </c>
      <c r="H166" s="9" t="str">
        <f>'HA-Res'!H32</f>
        <v>Bye</v>
      </c>
    </row>
    <row r="167" spans="1:8" ht="13.5" customHeight="1">
      <c r="A167" s="5" t="str">
        <f>'HA-Res'!A33</f>
        <v>HA-29</v>
      </c>
      <c r="B167" s="9" t="str">
        <f>'HA-Res'!B33</f>
        <v>Bye</v>
      </c>
      <c r="C167" s="5" t="str">
        <f>'HA-Res'!C33</f>
        <v>-</v>
      </c>
      <c r="D167" s="9" t="str">
        <f>'HA-Res'!D33</f>
        <v>Bye</v>
      </c>
      <c r="E167" s="9" t="str">
        <f>'HA-Res'!E33</f>
        <v>9/0 9/0 9/0</v>
      </c>
      <c r="F167" s="9" t="str">
        <f>'HA-Res'!F33</f>
        <v>Bye</v>
      </c>
      <c r="G167" s="9">
        <f>'HA-Res'!G33</f>
        <v>0</v>
      </c>
      <c r="H167" s="9" t="str">
        <f>'HA-Res'!H33</f>
        <v>Bye</v>
      </c>
    </row>
    <row r="168" spans="1:8" ht="13.5" customHeight="1">
      <c r="A168" s="5" t="str">
        <f>'HA-Res'!A34</f>
        <v>HA-30</v>
      </c>
      <c r="B168" s="9" t="str">
        <f>'HA-Res'!B34</f>
        <v>Bye</v>
      </c>
      <c r="C168" s="5" t="str">
        <f>'HA-Res'!C34</f>
        <v>-</v>
      </c>
      <c r="D168" s="9" t="str">
        <f>'HA-Res'!D34</f>
        <v>Bye</v>
      </c>
      <c r="E168" s="9" t="str">
        <f>'HA-Res'!E34</f>
        <v>9/0 9/0 9/0</v>
      </c>
      <c r="F168" s="9" t="str">
        <f>'HA-Res'!F34</f>
        <v>Bye</v>
      </c>
      <c r="G168" s="9">
        <f>'HA-Res'!G34</f>
        <v>0</v>
      </c>
      <c r="H168" s="9" t="str">
        <f>'HA-Res'!H34</f>
        <v>Bye</v>
      </c>
    </row>
    <row r="169" spans="1:8" ht="13.5" customHeight="1">
      <c r="A169" s="5" t="str">
        <f>'HA-Res'!A35</f>
        <v>HA-31</v>
      </c>
      <c r="B169" s="9" t="str">
        <f>'HA-Res'!B35</f>
        <v>Bye</v>
      </c>
      <c r="C169" s="5" t="str">
        <f>'HA-Res'!C35</f>
        <v>-</v>
      </c>
      <c r="D169" s="9" t="str">
        <f>'HA-Res'!D35</f>
        <v>Bye</v>
      </c>
      <c r="E169" s="9" t="str">
        <f>'HA-Res'!E35</f>
        <v>9/0 9/0 9/0</v>
      </c>
      <c r="F169" s="9" t="str">
        <f>'HA-Res'!F35</f>
        <v>Bye</v>
      </c>
      <c r="G169" s="9">
        <f>'HA-Res'!G35</f>
        <v>0</v>
      </c>
      <c r="H169" s="9" t="str">
        <f>'HA-Res'!H35</f>
        <v>Bye</v>
      </c>
    </row>
    <row r="170" spans="1:8" ht="13.5" customHeight="1">
      <c r="A170" s="5" t="str">
        <f>'HA-Res'!A36</f>
        <v>HA-32</v>
      </c>
      <c r="B170" s="9" t="str">
        <f>'HA-Res'!B36</f>
        <v>Bye</v>
      </c>
      <c r="C170" s="5" t="str">
        <f>'HA-Res'!C36</f>
        <v>-</v>
      </c>
      <c r="D170" s="9" t="str">
        <f>'HA-Res'!D36</f>
        <v>Bye</v>
      </c>
      <c r="E170" s="9" t="str">
        <f>'HA-Res'!E36</f>
        <v>9/0 9/0 9/0</v>
      </c>
      <c r="F170" s="9" t="str">
        <f>'HA-Res'!F36</f>
        <v>Bye</v>
      </c>
      <c r="G170" s="9">
        <f>'HA-Res'!G36</f>
        <v>0</v>
      </c>
      <c r="H170" s="9" t="str">
        <f>'HA-Res'!H36</f>
        <v>Bye</v>
      </c>
    </row>
    <row r="171" spans="1:7" ht="13.5" customHeight="1">
      <c r="A171" s="5" t="s">
        <v>438</v>
      </c>
      <c r="B171" s="8"/>
      <c r="C171" s="13"/>
      <c r="D171" s="8"/>
      <c r="E171" s="8"/>
      <c r="F171" s="8"/>
      <c r="G171" s="8"/>
    </row>
    <row r="172" spans="1:8" ht="15">
      <c r="A172" s="5"/>
      <c r="B172" s="8"/>
      <c r="C172" s="13"/>
      <c r="D172" s="8"/>
      <c r="E172" s="8"/>
      <c r="F172" s="8"/>
      <c r="G172" s="8"/>
      <c r="H172" s="8"/>
    </row>
    <row r="173" spans="1:8" ht="15">
      <c r="A173" s="5" t="str">
        <f>'HB-Res'!A5</f>
        <v>HB-01</v>
      </c>
      <c r="B173" s="9" t="str">
        <f>'HB-Res'!B5</f>
        <v>1. seedet</v>
      </c>
      <c r="C173" s="5" t="str">
        <f>'HB-Res'!C5</f>
        <v>-</v>
      </c>
      <c r="D173" s="9" t="str">
        <f>'HB-Res'!D5</f>
        <v>9.-16. seedet</v>
      </c>
      <c r="E173" s="9" t="str">
        <f>'HB-Res'!E5</f>
        <v>Bane 5 / Fredag kl. 20:40</v>
      </c>
      <c r="F173" s="9" t="str">
        <f>'HB-Res'!F5</f>
        <v> </v>
      </c>
      <c r="G173" s="9">
        <f>'HB-Res'!G5</f>
        <v>0</v>
      </c>
      <c r="H173" s="9" t="str">
        <f>'HB-Res'!H5</f>
        <v> </v>
      </c>
    </row>
    <row r="174" spans="1:8" ht="15">
      <c r="A174" s="5" t="str">
        <f>'HB-Res'!A6</f>
        <v>HB-02</v>
      </c>
      <c r="B174" s="9" t="str">
        <f>'HB-Res'!B6</f>
        <v>9.-16. seedet</v>
      </c>
      <c r="C174" s="5" t="str">
        <f>'HB-Res'!C6</f>
        <v>-</v>
      </c>
      <c r="D174" s="9" t="str">
        <f>'HB-Res'!D6</f>
        <v>5.-8. seedet</v>
      </c>
      <c r="E174" s="9" t="str">
        <f>'HB-Res'!E6</f>
        <v>Bane 1 / Fredag kl. 21:20</v>
      </c>
      <c r="F174" s="9" t="str">
        <f>'HB-Res'!F6</f>
        <v> </v>
      </c>
      <c r="G174" s="9">
        <f>'HB-Res'!G6</f>
        <v>0</v>
      </c>
      <c r="H174" s="9" t="str">
        <f>'HB-Res'!H6</f>
        <v> </v>
      </c>
    </row>
    <row r="175" spans="1:8" ht="15">
      <c r="A175" s="5" t="str">
        <f>'HB-Res'!A7</f>
        <v>HB-03</v>
      </c>
      <c r="B175" s="9" t="str">
        <f>'HB-Res'!B7</f>
        <v>5.-8. seedet</v>
      </c>
      <c r="C175" s="5" t="str">
        <f>'HB-Res'!C7</f>
        <v>-</v>
      </c>
      <c r="D175" s="9" t="str">
        <f>'HB-Res'!D7</f>
        <v>9.-16. seedet</v>
      </c>
      <c r="E175" s="9" t="str">
        <f>'HB-Res'!E7</f>
        <v>Bane 2 / Fredag kl. 21:20</v>
      </c>
      <c r="F175" s="9" t="str">
        <f>'HB-Res'!F7</f>
        <v> </v>
      </c>
      <c r="G175" s="9">
        <f>'HB-Res'!G7</f>
        <v>0</v>
      </c>
      <c r="H175" s="9" t="str">
        <f>'HB-Res'!H7</f>
        <v> </v>
      </c>
    </row>
    <row r="176" spans="1:8" ht="15">
      <c r="A176" s="5" t="str">
        <f>'HB-Res'!A8</f>
        <v>HB-04</v>
      </c>
      <c r="B176" s="9" t="str">
        <f>'HB-Res'!B8</f>
        <v>9.-16. seedet</v>
      </c>
      <c r="C176" s="5" t="str">
        <f>'HB-Res'!C8</f>
        <v>-</v>
      </c>
      <c r="D176" s="9" t="str">
        <f>'HB-Res'!D8</f>
        <v>3.-4. seedet</v>
      </c>
      <c r="E176" s="9" t="str">
        <f>'HB-Res'!E8</f>
        <v>Bane 3 / Fredag kl. 21:20</v>
      </c>
      <c r="F176" s="9" t="str">
        <f>'HB-Res'!F8</f>
        <v> </v>
      </c>
      <c r="G176" s="9">
        <f>'HB-Res'!G8</f>
        <v>0</v>
      </c>
      <c r="H176" s="9" t="str">
        <f>'HB-Res'!H8</f>
        <v> </v>
      </c>
    </row>
    <row r="177" spans="1:8" ht="15">
      <c r="A177" s="5" t="str">
        <f>'HB-Res'!A9</f>
        <v>HB-05</v>
      </c>
      <c r="B177" s="9" t="str">
        <f>'HB-Res'!B9</f>
        <v>3.-4. seedet</v>
      </c>
      <c r="C177" s="5" t="str">
        <f>'HB-Res'!C9</f>
        <v>-</v>
      </c>
      <c r="D177" s="9" t="str">
        <f>'HB-Res'!D9</f>
        <v>9.-16. seedet</v>
      </c>
      <c r="E177" s="9" t="str">
        <f>'HB-Res'!E9</f>
        <v>Bane 4 / Fredag kl. 21:20</v>
      </c>
      <c r="F177" s="9" t="str">
        <f>'HB-Res'!F9</f>
        <v> </v>
      </c>
      <c r="G177" s="9">
        <f>'HB-Res'!G9</f>
        <v>0</v>
      </c>
      <c r="H177" s="9" t="str">
        <f>'HB-Res'!H9</f>
        <v> </v>
      </c>
    </row>
    <row r="178" spans="1:8" ht="15">
      <c r="A178" s="5" t="str">
        <f>'HB-Res'!A10</f>
        <v>HB-06</v>
      </c>
      <c r="B178" s="9" t="str">
        <f>'HB-Res'!B10</f>
        <v>9.-16. seedet</v>
      </c>
      <c r="C178" s="5" t="str">
        <f>'HB-Res'!C10</f>
        <v>-</v>
      </c>
      <c r="D178" s="9" t="str">
        <f>'HB-Res'!D10</f>
        <v>5.-8. seedet</v>
      </c>
      <c r="E178" s="9" t="str">
        <f>'HB-Res'!E10</f>
        <v>Bane 4 / Fredag kl. 22:00</v>
      </c>
      <c r="F178" s="9" t="str">
        <f>'HB-Res'!F10</f>
        <v> </v>
      </c>
      <c r="G178" s="9">
        <f>'HB-Res'!G10</f>
        <v>0</v>
      </c>
      <c r="H178" s="9" t="str">
        <f>'HB-Res'!H10</f>
        <v> </v>
      </c>
    </row>
    <row r="179" spans="1:8" ht="15">
      <c r="A179" s="5" t="str">
        <f>'HB-Res'!A11</f>
        <v>HB-07</v>
      </c>
      <c r="B179" s="9" t="str">
        <f>'HB-Res'!B11</f>
        <v>5.-8. seedet</v>
      </c>
      <c r="C179" s="5" t="str">
        <f>'HB-Res'!C11</f>
        <v>-</v>
      </c>
      <c r="D179" s="9" t="str">
        <f>'HB-Res'!D11</f>
        <v>9.-16. seedet</v>
      </c>
      <c r="E179" s="9" t="str">
        <f>'HB-Res'!E11</f>
        <v>Bane 5 / Fredag kl. 22:00</v>
      </c>
      <c r="F179" s="9" t="str">
        <f>'HB-Res'!F11</f>
        <v> </v>
      </c>
      <c r="G179" s="9">
        <f>'HB-Res'!G11</f>
        <v>0</v>
      </c>
      <c r="H179" s="9" t="str">
        <f>'HB-Res'!H11</f>
        <v> </v>
      </c>
    </row>
    <row r="180" spans="1:8" ht="15">
      <c r="A180" s="5" t="str">
        <f>'HB-Res'!A12</f>
        <v>HB-08</v>
      </c>
      <c r="B180" s="9" t="str">
        <f>'HB-Res'!B12</f>
        <v>9.-16. seedet</v>
      </c>
      <c r="C180" s="5" t="str">
        <f>'HB-Res'!C12</f>
        <v>-</v>
      </c>
      <c r="D180" s="9" t="str">
        <f>'HB-Res'!D12</f>
        <v>2. seedet</v>
      </c>
      <c r="E180" s="9" t="str">
        <f>'HB-Res'!E12</f>
        <v>Bane 5 / Fredag kl. 21:20</v>
      </c>
      <c r="F180" s="9" t="str">
        <f>'HB-Res'!F12</f>
        <v> </v>
      </c>
      <c r="G180" s="9">
        <f>'HB-Res'!G12</f>
        <v>0</v>
      </c>
      <c r="H180" s="9" t="str">
        <f>'HB-Res'!H12</f>
        <v> </v>
      </c>
    </row>
    <row r="181" spans="1:8" ht="15">
      <c r="A181" s="5" t="str">
        <f>'HB-Res'!A13</f>
        <v>HB-09</v>
      </c>
      <c r="B181" s="9" t="str">
        <f>'HB-Res'!B13</f>
        <v> </v>
      </c>
      <c r="C181" s="5" t="str">
        <f>'HB-Res'!C13</f>
        <v>-</v>
      </c>
      <c r="D181" s="9" t="str">
        <f>'HB-Res'!D13</f>
        <v> </v>
      </c>
      <c r="E181" s="9" t="str">
        <f>'HB-Res'!E13</f>
        <v>Bane 4 / Lørdag Kl. 11:40</v>
      </c>
      <c r="F181" s="9" t="str">
        <f>'HB-Res'!F13</f>
        <v> </v>
      </c>
      <c r="G181" s="9">
        <f>'HB-Res'!G13</f>
        <v>0</v>
      </c>
      <c r="H181" s="9" t="str">
        <f>'HB-Res'!H13</f>
        <v> </v>
      </c>
    </row>
    <row r="182" spans="1:8" ht="15">
      <c r="A182" s="5" t="str">
        <f>'HB-Res'!A14</f>
        <v>HB-10</v>
      </c>
      <c r="B182" s="9" t="str">
        <f>'HB-Res'!B14</f>
        <v> </v>
      </c>
      <c r="C182" s="5" t="str">
        <f>'HB-Res'!C14</f>
        <v>-</v>
      </c>
      <c r="D182" s="9" t="str">
        <f>'HB-Res'!D14</f>
        <v> </v>
      </c>
      <c r="E182" s="9" t="str">
        <f>'HB-Res'!E14</f>
        <v>Bane 4 / Lørdag Kl. 12:20</v>
      </c>
      <c r="F182" s="9" t="str">
        <f>'HB-Res'!F14</f>
        <v> </v>
      </c>
      <c r="G182" s="9">
        <f>'HB-Res'!G14</f>
        <v>0</v>
      </c>
      <c r="H182" s="9" t="str">
        <f>'HB-Res'!H14</f>
        <v> </v>
      </c>
    </row>
    <row r="183" spans="1:8" ht="15">
      <c r="A183" s="5" t="str">
        <f>'HB-Res'!A15</f>
        <v>HB-11</v>
      </c>
      <c r="B183" s="9" t="str">
        <f>'HB-Res'!B15</f>
        <v> </v>
      </c>
      <c r="C183" s="5" t="str">
        <f>'HB-Res'!C15</f>
        <v>-</v>
      </c>
      <c r="D183" s="9" t="str">
        <f>'HB-Res'!D15</f>
        <v> </v>
      </c>
      <c r="E183" s="9" t="str">
        <f>'HB-Res'!E15</f>
        <v>Bane 4 / Lørdag Kl. 13:00</v>
      </c>
      <c r="F183" s="9" t="str">
        <f>'HB-Res'!F15</f>
        <v> </v>
      </c>
      <c r="G183" s="9">
        <f>'HB-Res'!G15</f>
        <v>0</v>
      </c>
      <c r="H183" s="9" t="str">
        <f>'HB-Res'!H15</f>
        <v> </v>
      </c>
    </row>
    <row r="184" spans="1:8" ht="15">
      <c r="A184" s="5" t="str">
        <f>'HB-Res'!A16</f>
        <v>HB-12</v>
      </c>
      <c r="B184" s="9" t="str">
        <f>'HB-Res'!B16</f>
        <v> </v>
      </c>
      <c r="C184" s="5" t="str">
        <f>'HB-Res'!C16</f>
        <v>-</v>
      </c>
      <c r="D184" s="9" t="str">
        <f>'HB-Res'!D16</f>
        <v> </v>
      </c>
      <c r="E184" s="9" t="str">
        <f>'HB-Res'!E16</f>
        <v>Bane 4 / Lørdag Kl. 13:40</v>
      </c>
      <c r="F184" s="9" t="str">
        <f>'HB-Res'!F16</f>
        <v> </v>
      </c>
      <c r="G184" s="9">
        <f>'HB-Res'!G16</f>
        <v>0</v>
      </c>
      <c r="H184" s="9" t="str">
        <f>'HB-Res'!H16</f>
        <v> </v>
      </c>
    </row>
    <row r="185" spans="1:8" ht="15">
      <c r="A185" s="5" t="str">
        <f>'HB-Res'!A17</f>
        <v>HB-13</v>
      </c>
      <c r="B185" s="9" t="str">
        <f>'HB-Res'!B17</f>
        <v> </v>
      </c>
      <c r="C185" s="5" t="str">
        <f>'HB-Res'!C17</f>
        <v>-</v>
      </c>
      <c r="D185" s="9" t="str">
        <f>'HB-Res'!D17</f>
        <v> </v>
      </c>
      <c r="E185" s="9" t="str">
        <f>'HB-Res'!E17</f>
        <v>Bane 4 / Lørdag Kl. 17:00</v>
      </c>
      <c r="F185" s="9" t="str">
        <f>'HB-Res'!F17</f>
        <v> </v>
      </c>
      <c r="G185" s="9">
        <f>'HB-Res'!G17</f>
        <v>0</v>
      </c>
      <c r="H185" s="9" t="str">
        <f>'HB-Res'!H17</f>
        <v> </v>
      </c>
    </row>
    <row r="186" spans="1:8" ht="15">
      <c r="A186" s="5" t="str">
        <f>'HB-Res'!A18</f>
        <v>HB-14</v>
      </c>
      <c r="B186" s="9" t="str">
        <f>'HB-Res'!B18</f>
        <v> </v>
      </c>
      <c r="C186" s="5" t="str">
        <f>'HB-Res'!C18</f>
        <v>-</v>
      </c>
      <c r="D186" s="9" t="str">
        <f>'HB-Res'!D18</f>
        <v> </v>
      </c>
      <c r="E186" s="9" t="str">
        <f>'HB-Res'!E18</f>
        <v>Bane 4 / Lørdag Kl. 17:40</v>
      </c>
      <c r="F186" s="9" t="str">
        <f>'HB-Res'!F18</f>
        <v> </v>
      </c>
      <c r="G186" s="9">
        <f>'HB-Res'!G18</f>
        <v>0</v>
      </c>
      <c r="H186" s="9" t="str">
        <f>'HB-Res'!H18</f>
        <v> </v>
      </c>
    </row>
    <row r="187" spans="1:8" ht="15">
      <c r="A187" s="5" t="str">
        <f>'HB-Res'!A19</f>
        <v>HB-15</v>
      </c>
      <c r="B187" s="9" t="str">
        <f>'HB-Res'!B19</f>
        <v> </v>
      </c>
      <c r="C187" s="5" t="str">
        <f>'HB-Res'!C19</f>
        <v>-</v>
      </c>
      <c r="D187" s="9" t="str">
        <f>'HB-Res'!D19</f>
        <v> </v>
      </c>
      <c r="E187" s="9" t="str">
        <f>'HB-Res'!E19</f>
        <v>Bane 1 / Søndag Kl. 11:40</v>
      </c>
      <c r="F187" s="9" t="str">
        <f>'HB-Res'!F19</f>
        <v> </v>
      </c>
      <c r="G187" s="9">
        <f>'HB-Res'!G19</f>
        <v>0</v>
      </c>
      <c r="H187" s="9" t="str">
        <f>'HB-Res'!H19</f>
        <v> </v>
      </c>
    </row>
    <row r="188" spans="1:8" ht="15">
      <c r="A188" s="5" t="str">
        <f>'HB-Res'!A20</f>
        <v>HB-16</v>
      </c>
      <c r="B188" s="9" t="str">
        <f>'HB-Res'!B20</f>
        <v> </v>
      </c>
      <c r="C188" s="5" t="str">
        <f>'HB-Res'!C20</f>
        <v>-</v>
      </c>
      <c r="D188" s="9" t="str">
        <f>'HB-Res'!D20</f>
        <v> </v>
      </c>
      <c r="E188" s="9" t="str">
        <f>'HB-Res'!E20</f>
        <v>Bane 4 / Søndag Kl. 13:00</v>
      </c>
      <c r="F188" s="9" t="str">
        <f>'HB-Res'!F20</f>
        <v> </v>
      </c>
      <c r="G188" s="9">
        <f>'HB-Res'!G20</f>
        <v>0</v>
      </c>
      <c r="H188" s="9" t="str">
        <f>'HB-Res'!H20</f>
        <v> </v>
      </c>
    </row>
    <row r="189" spans="1:8" ht="15">
      <c r="A189" s="5" t="str">
        <f>'HB-Res'!A21</f>
        <v>HB-17</v>
      </c>
      <c r="B189" s="9" t="str">
        <f>'HB-Res'!B21</f>
        <v> </v>
      </c>
      <c r="C189" s="5" t="str">
        <f>'HB-Res'!C21</f>
        <v>-</v>
      </c>
      <c r="D189" s="9" t="str">
        <f>'HB-Res'!D21</f>
        <v> </v>
      </c>
      <c r="E189" s="9" t="str">
        <f>'HB-Res'!E21</f>
        <v>Bane 4 / Lørdag Kl. 18:20</v>
      </c>
      <c r="F189" s="9" t="str">
        <f>'HB-Res'!F21</f>
        <v> </v>
      </c>
      <c r="G189" s="9">
        <f>'HB-Res'!G21</f>
        <v>0</v>
      </c>
      <c r="H189" s="9" t="str">
        <f>'HB-Res'!H21</f>
        <v> </v>
      </c>
    </row>
    <row r="190" spans="1:8" ht="15">
      <c r="A190" s="5" t="str">
        <f>'HB-Res'!A22</f>
        <v>HB-18</v>
      </c>
      <c r="B190" s="9" t="str">
        <f>'HB-Res'!B22</f>
        <v> </v>
      </c>
      <c r="C190" s="5" t="str">
        <f>'HB-Res'!C22</f>
        <v>-</v>
      </c>
      <c r="D190" s="9" t="str">
        <f>'HB-Res'!D22</f>
        <v> </v>
      </c>
      <c r="E190" s="9" t="str">
        <f>'HB-Res'!E22</f>
        <v>Bane 4 / Lørdag Kl. 19:00</v>
      </c>
      <c r="F190" s="9" t="str">
        <f>'HB-Res'!F22</f>
        <v> </v>
      </c>
      <c r="G190" s="9">
        <f>'HB-Res'!G22</f>
        <v>0</v>
      </c>
      <c r="H190" s="9" t="str">
        <f>'HB-Res'!H22</f>
        <v> </v>
      </c>
    </row>
    <row r="191" spans="1:8" ht="15">
      <c r="A191" s="5" t="str">
        <f>'HB-Res'!A23</f>
        <v>HB-19</v>
      </c>
      <c r="B191" s="9" t="str">
        <f>'HB-Res'!B23</f>
        <v> </v>
      </c>
      <c r="C191" s="5" t="str">
        <f>'HB-Res'!C23</f>
        <v>-</v>
      </c>
      <c r="D191" s="9" t="str">
        <f>'HB-Res'!D23</f>
        <v> </v>
      </c>
      <c r="E191" s="9" t="str">
        <f>'HB-Res'!E23</f>
        <v>Bane 4 / Søndag Kl. 12:20</v>
      </c>
      <c r="F191" s="9" t="str">
        <f>'HB-Res'!F23</f>
        <v> </v>
      </c>
      <c r="G191" s="9">
        <f>'HB-Res'!G23</f>
        <v>0</v>
      </c>
      <c r="H191" s="9" t="str">
        <f>'HB-Res'!H23</f>
        <v> </v>
      </c>
    </row>
    <row r="192" spans="1:8" ht="15">
      <c r="A192" s="5" t="str">
        <f>'HB-Res'!A24</f>
        <v>HB-20</v>
      </c>
      <c r="B192" s="9" t="str">
        <f>'HB-Res'!B24</f>
        <v> </v>
      </c>
      <c r="C192" s="5" t="str">
        <f>'HB-Res'!C24</f>
        <v>-</v>
      </c>
      <c r="D192" s="9" t="str">
        <f>'HB-Res'!D24</f>
        <v> </v>
      </c>
      <c r="E192" s="9" t="str">
        <f>'HB-Res'!E24</f>
        <v>Bane 4 / Søndag Kl. 11:40</v>
      </c>
      <c r="F192" s="9" t="str">
        <f>'HB-Res'!F24</f>
        <v> </v>
      </c>
      <c r="G192" s="9">
        <f>'HB-Res'!G24</f>
        <v>0</v>
      </c>
      <c r="H192" s="9" t="str">
        <f>'HB-Res'!H24</f>
        <v> </v>
      </c>
    </row>
    <row r="193" spans="1:8" ht="15">
      <c r="A193" s="5" t="str">
        <f>'HB-Res'!A25</f>
        <v>HB-21</v>
      </c>
      <c r="B193" s="9" t="str">
        <f>'HB-Res'!B25</f>
        <v> </v>
      </c>
      <c r="C193" s="5" t="str">
        <f>'HB-Res'!C25</f>
        <v>-</v>
      </c>
      <c r="D193" s="9" t="str">
        <f>'HB-Res'!D25</f>
        <v> </v>
      </c>
      <c r="E193" s="9" t="str">
        <f>'HB-Res'!E25</f>
        <v>Bane 4 / Lørdag Kl. 09:00</v>
      </c>
      <c r="F193" s="9" t="str">
        <f>'HB-Res'!F25</f>
        <v> </v>
      </c>
      <c r="G193" s="9">
        <f>'HB-Res'!G25</f>
        <v>0</v>
      </c>
      <c r="H193" s="9" t="str">
        <f>'HB-Res'!H25</f>
        <v> </v>
      </c>
    </row>
    <row r="194" spans="1:8" ht="15">
      <c r="A194" s="5" t="str">
        <f>'HB-Res'!A26</f>
        <v>HB-22</v>
      </c>
      <c r="B194" s="9" t="str">
        <f>'HB-Res'!B26</f>
        <v> </v>
      </c>
      <c r="C194" s="5" t="str">
        <f>'HB-Res'!C26</f>
        <v>-</v>
      </c>
      <c r="D194" s="9" t="str">
        <f>'HB-Res'!D26</f>
        <v> </v>
      </c>
      <c r="E194" s="9" t="str">
        <f>'HB-Res'!E26</f>
        <v>Bane 4 / Lørdag Kl. 09:40</v>
      </c>
      <c r="F194" s="9" t="str">
        <f>'HB-Res'!F26</f>
        <v> </v>
      </c>
      <c r="G194" s="9">
        <f>'HB-Res'!G26</f>
        <v>0</v>
      </c>
      <c r="H194" s="9" t="str">
        <f>'HB-Res'!H26</f>
        <v> </v>
      </c>
    </row>
    <row r="195" spans="1:8" ht="15">
      <c r="A195" s="5" t="str">
        <f>'HB-Res'!A27</f>
        <v>HB-23</v>
      </c>
      <c r="B195" s="9" t="str">
        <f>'HB-Res'!B27</f>
        <v> </v>
      </c>
      <c r="C195" s="5" t="str">
        <f>'HB-Res'!C27</f>
        <v>-</v>
      </c>
      <c r="D195" s="9" t="str">
        <f>'HB-Res'!D27</f>
        <v> </v>
      </c>
      <c r="E195" s="9" t="str">
        <f>'HB-Res'!E27</f>
        <v>Bane 4 / Lørdag Kl. 10:20</v>
      </c>
      <c r="F195" s="9" t="str">
        <f>'HB-Res'!F27</f>
        <v> </v>
      </c>
      <c r="G195" s="9">
        <f>'HB-Res'!G27</f>
        <v>0</v>
      </c>
      <c r="H195" s="9" t="str">
        <f>'HB-Res'!H27</f>
        <v> </v>
      </c>
    </row>
    <row r="196" spans="1:8" ht="15">
      <c r="A196" s="5" t="str">
        <f>'HB-Res'!A28</f>
        <v>HB-24</v>
      </c>
      <c r="B196" s="9" t="str">
        <f>'HB-Res'!B28</f>
        <v> </v>
      </c>
      <c r="C196" s="5" t="str">
        <f>'HB-Res'!C28</f>
        <v>-</v>
      </c>
      <c r="D196" s="9" t="str">
        <f>'HB-Res'!D28</f>
        <v> </v>
      </c>
      <c r="E196" s="9" t="str">
        <f>'HB-Res'!E28</f>
        <v>Bane 4 / Lørdag Kl. 11:00</v>
      </c>
      <c r="F196" s="9" t="str">
        <f>'HB-Res'!F28</f>
        <v> </v>
      </c>
      <c r="G196" s="9">
        <f>'HB-Res'!G28</f>
        <v>0</v>
      </c>
      <c r="H196" s="9" t="str">
        <f>'HB-Res'!H28</f>
        <v> </v>
      </c>
    </row>
    <row r="197" spans="1:8" ht="15">
      <c r="A197" s="5" t="str">
        <f>'HB-Res'!A29</f>
        <v>HB-25</v>
      </c>
      <c r="B197" s="9" t="str">
        <f>'HB-Res'!B29</f>
        <v> </v>
      </c>
      <c r="C197" s="5" t="str">
        <f>'HB-Res'!C29</f>
        <v>-</v>
      </c>
      <c r="D197" s="9" t="str">
        <f>'HB-Res'!D29</f>
        <v> </v>
      </c>
      <c r="E197" s="9" t="str">
        <f>'HB-Res'!E29</f>
        <v>Bane 4 / Lørdag Kl. 15:40</v>
      </c>
      <c r="F197" s="9" t="str">
        <f>'HB-Res'!F29</f>
        <v> </v>
      </c>
      <c r="G197" s="9">
        <f>'HB-Res'!G29</f>
        <v>0</v>
      </c>
      <c r="H197" s="9" t="str">
        <f>'HB-Res'!H29</f>
        <v> </v>
      </c>
    </row>
    <row r="198" spans="1:8" ht="15">
      <c r="A198" s="5" t="str">
        <f>'HB-Res'!A30</f>
        <v>HB-26</v>
      </c>
      <c r="B198" s="9" t="str">
        <f>'HB-Res'!B30</f>
        <v> </v>
      </c>
      <c r="C198" s="5" t="str">
        <f>'HB-Res'!C30</f>
        <v>-</v>
      </c>
      <c r="D198" s="9" t="str">
        <f>'HB-Res'!D30</f>
        <v> </v>
      </c>
      <c r="E198" s="9" t="str">
        <f>'HB-Res'!E30</f>
        <v>Bane 4 / Lørdag Kl. 16:20</v>
      </c>
      <c r="F198" s="9" t="str">
        <f>'HB-Res'!F30</f>
        <v> </v>
      </c>
      <c r="G198" s="9">
        <f>'HB-Res'!G30</f>
        <v>0</v>
      </c>
      <c r="H198" s="9" t="str">
        <f>'HB-Res'!H30</f>
        <v> </v>
      </c>
    </row>
    <row r="199" spans="1:8" ht="15">
      <c r="A199" s="5" t="str">
        <f>'HB-Res'!A31</f>
        <v>HB-27</v>
      </c>
      <c r="B199" s="9" t="str">
        <f>'HB-Res'!B31</f>
        <v> </v>
      </c>
      <c r="C199" s="5" t="str">
        <f>'HB-Res'!C31</f>
        <v>-</v>
      </c>
      <c r="D199" s="9" t="str">
        <f>'HB-Res'!D31</f>
        <v> </v>
      </c>
      <c r="E199" s="9" t="str">
        <f>'HB-Res'!E31</f>
        <v>Bane 4 / Søndag Kl. 11:00</v>
      </c>
      <c r="F199" s="9" t="str">
        <f>'HB-Res'!F31</f>
        <v> </v>
      </c>
      <c r="G199" s="9">
        <f>'HB-Res'!G31</f>
        <v>0</v>
      </c>
      <c r="H199" s="9" t="str">
        <f>'HB-Res'!H31</f>
        <v> </v>
      </c>
    </row>
    <row r="200" spans="1:8" ht="15">
      <c r="A200" s="5" t="str">
        <f>'HB-Res'!A32</f>
        <v>HB-28</v>
      </c>
      <c r="B200" s="9" t="str">
        <f>'HB-Res'!B32</f>
        <v> </v>
      </c>
      <c r="C200" s="5" t="str">
        <f>'HB-Res'!C32</f>
        <v>-</v>
      </c>
      <c r="D200" s="9" t="str">
        <f>'HB-Res'!D32</f>
        <v> </v>
      </c>
      <c r="E200" s="9" t="str">
        <f>'HB-Res'!E32</f>
        <v>Bane 4 / Søndag Kl. 10:20</v>
      </c>
      <c r="F200" s="9" t="str">
        <f>'HB-Res'!F32</f>
        <v> </v>
      </c>
      <c r="G200" s="9">
        <f>'HB-Res'!G32</f>
        <v>0</v>
      </c>
      <c r="H200" s="9" t="str">
        <f>'HB-Res'!H32</f>
        <v> </v>
      </c>
    </row>
    <row r="201" spans="1:8" ht="15">
      <c r="A201" s="5" t="str">
        <f>'HB-Res'!A33</f>
        <v>HB-29</v>
      </c>
      <c r="B201" s="9" t="str">
        <f>'HB-Res'!B33</f>
        <v> </v>
      </c>
      <c r="C201" s="5" t="str">
        <f>'HB-Res'!C33</f>
        <v>-</v>
      </c>
      <c r="D201" s="9" t="str">
        <f>'HB-Res'!D33</f>
        <v> </v>
      </c>
      <c r="E201" s="9" t="str">
        <f>'HB-Res'!E33</f>
        <v>Bane 4 / Lørdag Kl. 14:20</v>
      </c>
      <c r="F201" s="9" t="str">
        <f>'HB-Res'!F33</f>
        <v> </v>
      </c>
      <c r="G201" s="9">
        <f>'HB-Res'!G33</f>
        <v>0</v>
      </c>
      <c r="H201" s="9" t="str">
        <f>'HB-Res'!H33</f>
        <v> </v>
      </c>
    </row>
    <row r="202" spans="1:8" ht="15">
      <c r="A202" s="5" t="str">
        <f>'HB-Res'!A34</f>
        <v>HB-30</v>
      </c>
      <c r="B202" s="9" t="str">
        <f>'HB-Res'!B34</f>
        <v> </v>
      </c>
      <c r="C202" s="5" t="str">
        <f>'HB-Res'!C34</f>
        <v>-</v>
      </c>
      <c r="D202" s="9" t="str">
        <f>'HB-Res'!D34</f>
        <v> </v>
      </c>
      <c r="E202" s="9" t="str">
        <f>'HB-Res'!E34</f>
        <v>Bane 4 / Lørdag Kl. 15:00</v>
      </c>
      <c r="F202" s="9" t="str">
        <f>'HB-Res'!F34</f>
        <v> </v>
      </c>
      <c r="G202" s="9">
        <f>'HB-Res'!G34</f>
        <v>0</v>
      </c>
      <c r="H202" s="9" t="str">
        <f>'HB-Res'!H34</f>
        <v> </v>
      </c>
    </row>
    <row r="203" spans="1:8" ht="15">
      <c r="A203" s="5" t="str">
        <f>'HB-Res'!A35</f>
        <v>HB-31</v>
      </c>
      <c r="B203" s="9" t="str">
        <f>'HB-Res'!B35</f>
        <v> </v>
      </c>
      <c r="C203" s="5" t="str">
        <f>'HB-Res'!C35</f>
        <v>-</v>
      </c>
      <c r="D203" s="9" t="str">
        <f>'HB-Res'!D35</f>
        <v> </v>
      </c>
      <c r="E203" s="9" t="str">
        <f>'HB-Res'!E35</f>
        <v>Bane 4 / Søndag Kl. 09:40</v>
      </c>
      <c r="F203" s="9" t="str">
        <f>'HB-Res'!F35</f>
        <v> </v>
      </c>
      <c r="G203" s="9">
        <f>'HB-Res'!G35</f>
        <v>0</v>
      </c>
      <c r="H203" s="9" t="str">
        <f>'HB-Res'!H35</f>
        <v> </v>
      </c>
    </row>
    <row r="204" spans="1:8" ht="15">
      <c r="A204" s="5" t="str">
        <f>'HB-Res'!A36</f>
        <v>HB-32</v>
      </c>
      <c r="B204" s="9" t="str">
        <f>'HB-Res'!B36</f>
        <v> </v>
      </c>
      <c r="C204" s="5" t="str">
        <f>'HB-Res'!C36</f>
        <v>-</v>
      </c>
      <c r="D204" s="9" t="str">
        <f>'HB-Res'!D36</f>
        <v> </v>
      </c>
      <c r="E204" s="9" t="str">
        <f>'HB-Res'!E36</f>
        <v>Bane 4 / Søndag Kl. 09:00</v>
      </c>
      <c r="F204" s="9" t="str">
        <f>'HB-Res'!F36</f>
        <v> </v>
      </c>
      <c r="G204" s="9">
        <f>'HB-Res'!G36</f>
        <v>0</v>
      </c>
      <c r="H204" s="9" t="str">
        <f>'HB-Res'!H36</f>
        <v> </v>
      </c>
    </row>
    <row r="205" spans="1:8" ht="15">
      <c r="A205" s="5" t="s">
        <v>439</v>
      </c>
      <c r="B205" s="8"/>
      <c r="C205" s="13"/>
      <c r="D205" s="8"/>
      <c r="E205" s="8"/>
      <c r="F205" s="8"/>
      <c r="G205" s="8"/>
      <c r="H205" s="8"/>
    </row>
    <row r="206" spans="1:8" ht="15">
      <c r="A206" s="5"/>
      <c r="B206" s="8"/>
      <c r="C206" s="13"/>
      <c r="D206" s="8"/>
      <c r="E206" s="8"/>
      <c r="F206" s="8"/>
      <c r="G206" s="8"/>
      <c r="H206" s="12"/>
    </row>
    <row r="207" spans="1:8" ht="15">
      <c r="A207" s="5" t="str">
        <f>'HC-Res'!A5</f>
        <v>HC-01</v>
      </c>
      <c r="B207" s="9" t="str">
        <f>'HC-Res'!B5</f>
        <v>1. seedet</v>
      </c>
      <c r="C207" s="5" t="str">
        <f>'HC-Res'!C5</f>
        <v>-</v>
      </c>
      <c r="D207" s="9" t="str">
        <f>'HC-Res'!D5</f>
        <v>9.-16. seedet</v>
      </c>
      <c r="E207" s="5" t="str">
        <f>'HC-Res'!E5</f>
        <v>Bane 1 / Fredag kl. 22:00</v>
      </c>
      <c r="F207" s="9" t="str">
        <f>'HC-Res'!F5</f>
        <v> </v>
      </c>
      <c r="G207" s="5">
        <f>'HC-Res'!G5</f>
        <v>0</v>
      </c>
      <c r="H207" s="9" t="str">
        <f>'HC-Res'!H5</f>
        <v> </v>
      </c>
    </row>
    <row r="208" spans="1:8" ht="15">
      <c r="A208" s="5" t="str">
        <f>'HC-Res'!A6</f>
        <v>HC-02</v>
      </c>
      <c r="B208" s="9" t="str">
        <f>'HC-Res'!B6</f>
        <v>9.-16. seedet</v>
      </c>
      <c r="C208" s="5" t="str">
        <f>'HC-Res'!C6</f>
        <v>-</v>
      </c>
      <c r="D208" s="9" t="str">
        <f>'HC-Res'!D6</f>
        <v>9.-16. seedet</v>
      </c>
      <c r="E208" s="5" t="str">
        <f>'HC-Res'!E6</f>
        <v>Bane 3 / Fredag kl. 22:00</v>
      </c>
      <c r="F208" s="9" t="str">
        <f>'HC-Res'!F6</f>
        <v> </v>
      </c>
      <c r="G208" s="5">
        <f>'HC-Res'!G6</f>
        <v>0</v>
      </c>
      <c r="H208" s="9" t="str">
        <f>'HC-Res'!H6</f>
        <v> </v>
      </c>
    </row>
    <row r="209" spans="1:8" ht="15">
      <c r="A209" s="5" t="str">
        <f>'HC-Res'!A7</f>
        <v>HC-03</v>
      </c>
      <c r="B209" s="9" t="str">
        <f>'HC-Res'!B7</f>
        <v>5.-8. seedet</v>
      </c>
      <c r="C209" s="5" t="str">
        <f>'HC-Res'!C7</f>
        <v>-</v>
      </c>
      <c r="D209" s="9" t="str">
        <f>'HC-Res'!D7</f>
        <v>5.-8. seedet</v>
      </c>
      <c r="E209" s="5" t="str">
        <f>'HC-Res'!E7</f>
        <v>Bane 3 / Fredag kl. 22:40</v>
      </c>
      <c r="F209" s="9" t="str">
        <f>'HC-Res'!F7</f>
        <v> </v>
      </c>
      <c r="G209" s="5">
        <f>'HC-Res'!G7</f>
        <v>0</v>
      </c>
      <c r="H209" s="9" t="str">
        <f>'HC-Res'!H7</f>
        <v> </v>
      </c>
    </row>
    <row r="210" spans="1:8" ht="15">
      <c r="A210" s="5" t="str">
        <f>'HC-Res'!A8</f>
        <v>HC-04</v>
      </c>
      <c r="B210" s="9" t="str">
        <f>'HC-Res'!B8</f>
        <v>9.-16. seedet</v>
      </c>
      <c r="C210" s="5" t="str">
        <f>'HC-Res'!C8</f>
        <v>-</v>
      </c>
      <c r="D210" s="9" t="str">
        <f>'HC-Res'!D8</f>
        <v>3.-4. seedet</v>
      </c>
      <c r="E210" s="5" t="str">
        <f>'HC-Res'!E8</f>
        <v>Bane 1 / Fredag kl. 22:40</v>
      </c>
      <c r="F210" s="9" t="str">
        <f>'HC-Res'!F8</f>
        <v> </v>
      </c>
      <c r="G210" s="5">
        <f>'HC-Res'!G8</f>
        <v>0</v>
      </c>
      <c r="H210" s="9" t="str">
        <f>'HC-Res'!H8</f>
        <v> </v>
      </c>
    </row>
    <row r="211" spans="1:8" ht="15">
      <c r="A211" s="5" t="str">
        <f>'HC-Res'!A9</f>
        <v>HC-05</v>
      </c>
      <c r="B211" s="9" t="str">
        <f>'HC-Res'!B9</f>
        <v>3.-4. seedet</v>
      </c>
      <c r="C211" s="5" t="str">
        <f>'HC-Res'!C9</f>
        <v>-</v>
      </c>
      <c r="D211" s="9" t="str">
        <f>'HC-Res'!D9</f>
        <v>9.-16. seedet</v>
      </c>
      <c r="E211" s="5" t="str">
        <f>'HC-Res'!E9</f>
        <v>Bane 2 / Fredag kl. 22:40</v>
      </c>
      <c r="F211" s="9" t="str">
        <f>'HC-Res'!F9</f>
        <v> </v>
      </c>
      <c r="G211" s="5">
        <f>'HC-Res'!G9</f>
        <v>0</v>
      </c>
      <c r="H211" s="9" t="str">
        <f>'HC-Res'!H9</f>
        <v> </v>
      </c>
    </row>
    <row r="212" spans="1:8" ht="15">
      <c r="A212" s="5" t="str">
        <f>'HC-Res'!A10</f>
        <v>HC-06</v>
      </c>
      <c r="B212" s="9" t="str">
        <f>'HC-Res'!B10</f>
        <v>9.-16. seedet</v>
      </c>
      <c r="C212" s="5" t="str">
        <f>'HC-Res'!C10</f>
        <v>-</v>
      </c>
      <c r="D212" s="9" t="str">
        <f>'HC-Res'!D10</f>
        <v>5.-8. seedet</v>
      </c>
      <c r="E212" s="5" t="str">
        <f>'HC-Res'!E10</f>
        <v>Bane 4 / Fredag kl. 22:40</v>
      </c>
      <c r="F212" s="9" t="str">
        <f>'HC-Res'!F10</f>
        <v> </v>
      </c>
      <c r="G212" s="5">
        <f>'HC-Res'!G10</f>
        <v>0</v>
      </c>
      <c r="H212" s="9" t="str">
        <f>'HC-Res'!H10</f>
        <v> </v>
      </c>
    </row>
    <row r="213" spans="1:8" ht="15">
      <c r="A213" s="5" t="str">
        <f>'HC-Res'!A11</f>
        <v>HC-07</v>
      </c>
      <c r="B213" s="9" t="str">
        <f>'HC-Res'!B11</f>
        <v>5.-8. seedet</v>
      </c>
      <c r="C213" s="5" t="str">
        <f>'HC-Res'!C11</f>
        <v>-</v>
      </c>
      <c r="D213" s="9" t="str">
        <f>'HC-Res'!D11</f>
        <v>9.-16. seedet</v>
      </c>
      <c r="E213" s="5" t="str">
        <f>'HC-Res'!E11</f>
        <v>Bane 5 / Fredag kl. 22:40</v>
      </c>
      <c r="F213" s="9" t="str">
        <f>'HC-Res'!F11</f>
        <v> </v>
      </c>
      <c r="G213" s="5">
        <f>'HC-Res'!G11</f>
        <v>0</v>
      </c>
      <c r="H213" s="9" t="str">
        <f>'HC-Res'!H11</f>
        <v> </v>
      </c>
    </row>
    <row r="214" spans="1:8" ht="15">
      <c r="A214" s="5" t="str">
        <f>'HC-Res'!A12</f>
        <v>HC-08</v>
      </c>
      <c r="B214" s="9" t="str">
        <f>'HC-Res'!B12</f>
        <v>9.-16. seedet</v>
      </c>
      <c r="C214" s="5" t="str">
        <f>'HC-Res'!C12</f>
        <v>-</v>
      </c>
      <c r="D214" s="9" t="str">
        <f>'HC-Res'!D12</f>
        <v>2. seedet</v>
      </c>
      <c r="E214" s="5" t="str">
        <f>'HC-Res'!E12</f>
        <v>Bane 2 / Fredag kl. 22:00</v>
      </c>
      <c r="F214" s="9" t="str">
        <f>'HC-Res'!F12</f>
        <v> </v>
      </c>
      <c r="G214" s="5">
        <f>'HC-Res'!G12</f>
        <v>0</v>
      </c>
      <c r="H214" s="9" t="str">
        <f>'HC-Res'!H12</f>
        <v> </v>
      </c>
    </row>
    <row r="215" spans="1:8" ht="15">
      <c r="A215" s="5" t="str">
        <f>'HC-Res'!A13</f>
        <v>HC-09</v>
      </c>
      <c r="B215" s="9" t="str">
        <f>'HC-Res'!B13</f>
        <v> </v>
      </c>
      <c r="C215" s="5" t="str">
        <f>'HC-Res'!C13</f>
        <v>-</v>
      </c>
      <c r="D215" s="9" t="str">
        <f>'HC-Res'!D13</f>
        <v> </v>
      </c>
      <c r="E215" s="5" t="str">
        <f>'HC-Res'!E13</f>
        <v>Bane 5 / Lørdag Kl. 11:40</v>
      </c>
      <c r="F215" s="9" t="str">
        <f>'HC-Res'!F13</f>
        <v> </v>
      </c>
      <c r="G215" s="5">
        <f>'HC-Res'!G13</f>
        <v>0</v>
      </c>
      <c r="H215" s="9" t="str">
        <f>'HC-Res'!H13</f>
        <v> </v>
      </c>
    </row>
    <row r="216" spans="1:8" ht="15">
      <c r="A216" s="5" t="str">
        <f>'HC-Res'!A14</f>
        <v>HC-10</v>
      </c>
      <c r="B216" s="9" t="str">
        <f>'HC-Res'!B14</f>
        <v> </v>
      </c>
      <c r="C216" s="5" t="str">
        <f>'HC-Res'!C14</f>
        <v>-</v>
      </c>
      <c r="D216" s="9" t="str">
        <f>'HC-Res'!D14</f>
        <v> </v>
      </c>
      <c r="E216" s="5" t="str">
        <f>'HC-Res'!E14</f>
        <v>Bane 5 / Lørdag Kl. 12:20</v>
      </c>
      <c r="F216" s="9" t="str">
        <f>'HC-Res'!F14</f>
        <v> </v>
      </c>
      <c r="G216" s="5">
        <f>'HC-Res'!G14</f>
        <v>0</v>
      </c>
      <c r="H216" s="9" t="str">
        <f>'HC-Res'!H14</f>
        <v> </v>
      </c>
    </row>
    <row r="217" spans="1:8" ht="15">
      <c r="A217" s="5" t="str">
        <f>'HC-Res'!A15</f>
        <v>HC-11</v>
      </c>
      <c r="B217" s="9" t="str">
        <f>'HC-Res'!B15</f>
        <v> </v>
      </c>
      <c r="C217" s="5" t="str">
        <f>'HC-Res'!C15</f>
        <v>-</v>
      </c>
      <c r="D217" s="9" t="str">
        <f>'HC-Res'!D15</f>
        <v> </v>
      </c>
      <c r="E217" s="5" t="str">
        <f>'HC-Res'!E15</f>
        <v>Bane 5 / Lørdag Kl. 13:00</v>
      </c>
      <c r="F217" s="9" t="str">
        <f>'HC-Res'!F15</f>
        <v> </v>
      </c>
      <c r="G217" s="5">
        <f>'HC-Res'!G15</f>
        <v>0</v>
      </c>
      <c r="H217" s="9" t="str">
        <f>'HC-Res'!H15</f>
        <v> </v>
      </c>
    </row>
    <row r="218" spans="1:8" ht="15">
      <c r="A218" s="5" t="str">
        <f>'HC-Res'!A16</f>
        <v>HC-12</v>
      </c>
      <c r="B218" s="9" t="str">
        <f>'HC-Res'!B16</f>
        <v> </v>
      </c>
      <c r="C218" s="5" t="str">
        <f>'HC-Res'!C16</f>
        <v>-</v>
      </c>
      <c r="D218" s="9" t="str">
        <f>'HC-Res'!D16</f>
        <v> </v>
      </c>
      <c r="E218" s="5" t="str">
        <f>'HC-Res'!E16</f>
        <v>Bane 5 / Lørdag Kl. 13:40</v>
      </c>
      <c r="F218" s="9" t="str">
        <f>'HC-Res'!F16</f>
        <v> </v>
      </c>
      <c r="G218" s="5">
        <f>'HC-Res'!G16</f>
        <v>0</v>
      </c>
      <c r="H218" s="9" t="str">
        <f>'HC-Res'!H16</f>
        <v> </v>
      </c>
    </row>
    <row r="219" spans="1:8" ht="15">
      <c r="A219" s="5" t="str">
        <f>'HC-Res'!A17</f>
        <v>HC-13</v>
      </c>
      <c r="B219" s="9" t="str">
        <f>'HC-Res'!B17</f>
        <v> </v>
      </c>
      <c r="C219" s="5" t="str">
        <f>'HC-Res'!C17</f>
        <v>-</v>
      </c>
      <c r="D219" s="9" t="str">
        <f>'HC-Res'!D17</f>
        <v> </v>
      </c>
      <c r="E219" s="5" t="str">
        <f>'HC-Res'!E17</f>
        <v>Bane 5 / Lørdag Kl. 17:00</v>
      </c>
      <c r="F219" s="9" t="str">
        <f>'HC-Res'!F17</f>
        <v> </v>
      </c>
      <c r="G219" s="5">
        <f>'HC-Res'!G17</f>
        <v>0</v>
      </c>
      <c r="H219" s="9" t="str">
        <f>'HC-Res'!H17</f>
        <v> </v>
      </c>
    </row>
    <row r="220" spans="1:8" ht="15">
      <c r="A220" s="5" t="str">
        <f>'HC-Res'!A18</f>
        <v>HC-14</v>
      </c>
      <c r="B220" s="9" t="str">
        <f>'HC-Res'!B18</f>
        <v> </v>
      </c>
      <c r="C220" s="5" t="str">
        <f>'HC-Res'!C18</f>
        <v>-</v>
      </c>
      <c r="D220" s="9" t="str">
        <f>'HC-Res'!D18</f>
        <v> </v>
      </c>
      <c r="E220" s="5" t="str">
        <f>'HC-Res'!E18</f>
        <v>Bane 5 / Lørdag Kl. 17:40</v>
      </c>
      <c r="F220" s="9" t="str">
        <f>'HC-Res'!F18</f>
        <v> </v>
      </c>
      <c r="G220" s="5">
        <f>'HC-Res'!G18</f>
        <v>0</v>
      </c>
      <c r="H220" s="9" t="str">
        <f>'HC-Res'!H18</f>
        <v> </v>
      </c>
    </row>
    <row r="221" spans="1:8" ht="15">
      <c r="A221" s="5" t="str">
        <f>'HC-Res'!A19</f>
        <v>HC-15</v>
      </c>
      <c r="B221" s="9" t="str">
        <f>'HC-Res'!B19</f>
        <v> </v>
      </c>
      <c r="C221" s="5" t="str">
        <f>'HC-Res'!C19</f>
        <v>-</v>
      </c>
      <c r="D221" s="9" t="str">
        <f>'HC-Res'!D19</f>
        <v> </v>
      </c>
      <c r="E221" s="5" t="str">
        <f>'HC-Res'!E19</f>
        <v>Bane 1 / Søndag Kl. 11:00</v>
      </c>
      <c r="F221" s="9" t="str">
        <f>'HC-Res'!F19</f>
        <v> </v>
      </c>
      <c r="G221" s="5">
        <f>'HC-Res'!G19</f>
        <v>0</v>
      </c>
      <c r="H221" s="9" t="str">
        <f>'HC-Res'!H19</f>
        <v> </v>
      </c>
    </row>
    <row r="222" spans="1:8" ht="15">
      <c r="A222" s="5" t="str">
        <f>'HC-Res'!A20</f>
        <v>HC-16</v>
      </c>
      <c r="B222" s="9" t="str">
        <f>'HC-Res'!B20</f>
        <v> </v>
      </c>
      <c r="C222" s="5" t="str">
        <f>'HC-Res'!C20</f>
        <v>-</v>
      </c>
      <c r="D222" s="9" t="str">
        <f>'HC-Res'!D20</f>
        <v> </v>
      </c>
      <c r="E222" s="5" t="str">
        <f>'HC-Res'!E20</f>
        <v>Bane 5 / Søndag Kl. 13:00</v>
      </c>
      <c r="F222" s="9" t="str">
        <f>'HC-Res'!F20</f>
        <v> </v>
      </c>
      <c r="G222" s="5">
        <f>'HC-Res'!G20</f>
        <v>0</v>
      </c>
      <c r="H222" s="9" t="str">
        <f>'HC-Res'!H20</f>
        <v> </v>
      </c>
    </row>
    <row r="223" spans="1:8" ht="15">
      <c r="A223" s="5" t="str">
        <f>'HC-Res'!A21</f>
        <v>HC-17</v>
      </c>
      <c r="B223" s="9" t="str">
        <f>'HC-Res'!B21</f>
        <v> </v>
      </c>
      <c r="C223" s="5" t="str">
        <f>'HC-Res'!C21</f>
        <v>-</v>
      </c>
      <c r="D223" s="9" t="str">
        <f>'HC-Res'!D21</f>
        <v> </v>
      </c>
      <c r="E223" s="5" t="str">
        <f>'HC-Res'!E21</f>
        <v>Bane 5 / Lørdag Kl. 18:20</v>
      </c>
      <c r="F223" s="9" t="str">
        <f>'HC-Res'!F21</f>
        <v> </v>
      </c>
      <c r="G223" s="5">
        <f>'HC-Res'!G21</f>
        <v>0</v>
      </c>
      <c r="H223" s="9" t="str">
        <f>'HC-Res'!H21</f>
        <v> </v>
      </c>
    </row>
    <row r="224" spans="1:8" ht="15">
      <c r="A224" s="5" t="str">
        <f>'HC-Res'!A22</f>
        <v>HC-18</v>
      </c>
      <c r="B224" s="9" t="str">
        <f>'HC-Res'!B22</f>
        <v> </v>
      </c>
      <c r="C224" s="5" t="str">
        <f>'HC-Res'!C22</f>
        <v>-</v>
      </c>
      <c r="D224" s="9" t="str">
        <f>'HC-Res'!D22</f>
        <v> </v>
      </c>
      <c r="E224" s="5" t="str">
        <f>'HC-Res'!E22</f>
        <v>Bane 5 / Lørdag Kl. 19:00</v>
      </c>
      <c r="F224" s="9" t="str">
        <f>'HC-Res'!F22</f>
        <v> </v>
      </c>
      <c r="G224" s="5">
        <f>'HC-Res'!G22</f>
        <v>0</v>
      </c>
      <c r="H224" s="9" t="str">
        <f>'HC-Res'!H22</f>
        <v> </v>
      </c>
    </row>
    <row r="225" spans="1:8" ht="15">
      <c r="A225" s="5" t="str">
        <f>'HC-Res'!A23</f>
        <v>HC-19</v>
      </c>
      <c r="B225" s="9" t="str">
        <f>'HC-Res'!B23</f>
        <v> </v>
      </c>
      <c r="C225" s="5" t="str">
        <f>'HC-Res'!C23</f>
        <v>-</v>
      </c>
      <c r="D225" s="9" t="str">
        <f>'HC-Res'!D23</f>
        <v> </v>
      </c>
      <c r="E225" s="5" t="str">
        <f>'HC-Res'!E23</f>
        <v>Bane 5 / Søndag Kl. 12:20</v>
      </c>
      <c r="F225" s="9" t="str">
        <f>'HC-Res'!F23</f>
        <v> </v>
      </c>
      <c r="G225" s="5">
        <f>'HC-Res'!G23</f>
        <v>0</v>
      </c>
      <c r="H225" s="9" t="str">
        <f>'HC-Res'!H23</f>
        <v> </v>
      </c>
    </row>
    <row r="226" spans="1:8" ht="15">
      <c r="A226" s="5" t="str">
        <f>'HC-Res'!A24</f>
        <v>HC-20</v>
      </c>
      <c r="B226" s="9" t="str">
        <f>'HC-Res'!B24</f>
        <v> </v>
      </c>
      <c r="C226" s="5" t="str">
        <f>'HC-Res'!C24</f>
        <v>-</v>
      </c>
      <c r="D226" s="9" t="str">
        <f>'HC-Res'!D24</f>
        <v> </v>
      </c>
      <c r="E226" s="5" t="str">
        <f>'HC-Res'!E24</f>
        <v>Bane 5 / Søndag Kl. 11:40</v>
      </c>
      <c r="F226" s="9" t="str">
        <f>'HC-Res'!F24</f>
        <v> </v>
      </c>
      <c r="G226" s="5">
        <f>'HC-Res'!G24</f>
        <v>0</v>
      </c>
      <c r="H226" s="9" t="str">
        <f>'HC-Res'!H24</f>
        <v> </v>
      </c>
    </row>
    <row r="227" spans="1:8" ht="15">
      <c r="A227" s="5" t="str">
        <f>'HC-Res'!A25</f>
        <v>HC-21</v>
      </c>
      <c r="B227" s="9" t="str">
        <f>'HC-Res'!B25</f>
        <v> </v>
      </c>
      <c r="C227" s="5" t="str">
        <f>'HC-Res'!C25</f>
        <v>-</v>
      </c>
      <c r="D227" s="9" t="str">
        <f>'HC-Res'!D25</f>
        <v> </v>
      </c>
      <c r="E227" s="5" t="str">
        <f>'HC-Res'!E25</f>
        <v>Bane 5 / Lørdag Kl. 09:00</v>
      </c>
      <c r="F227" s="9" t="str">
        <f>'HC-Res'!F25</f>
        <v> </v>
      </c>
      <c r="G227" s="5">
        <f>'HC-Res'!G25</f>
        <v>0</v>
      </c>
      <c r="H227" s="9" t="str">
        <f>'HC-Res'!H25</f>
        <v> </v>
      </c>
    </row>
    <row r="228" spans="1:8" ht="15">
      <c r="A228" s="5" t="str">
        <f>'HC-Res'!A26</f>
        <v>HC-22</v>
      </c>
      <c r="B228" s="9" t="str">
        <f>'HC-Res'!B26</f>
        <v> </v>
      </c>
      <c r="C228" s="5" t="str">
        <f>'HC-Res'!C26</f>
        <v>-</v>
      </c>
      <c r="D228" s="9" t="str">
        <f>'HC-Res'!D26</f>
        <v> </v>
      </c>
      <c r="E228" s="5" t="str">
        <f>'HC-Res'!E26</f>
        <v>Bane 5 / Lørdag Kl. 09:40</v>
      </c>
      <c r="F228" s="9" t="str">
        <f>'HC-Res'!F26</f>
        <v> </v>
      </c>
      <c r="G228" s="5">
        <f>'HC-Res'!G26</f>
        <v>0</v>
      </c>
      <c r="H228" s="9" t="str">
        <f>'HC-Res'!H26</f>
        <v> </v>
      </c>
    </row>
    <row r="229" spans="1:8" ht="15">
      <c r="A229" s="5" t="str">
        <f>'HC-Res'!A27</f>
        <v>HC-23</v>
      </c>
      <c r="B229" s="9" t="str">
        <f>'HC-Res'!B27</f>
        <v> </v>
      </c>
      <c r="C229" s="5" t="str">
        <f>'HC-Res'!C27</f>
        <v>-</v>
      </c>
      <c r="D229" s="9" t="str">
        <f>'HC-Res'!D27</f>
        <v> </v>
      </c>
      <c r="E229" s="5" t="str">
        <f>'HC-Res'!E27</f>
        <v>Bane 5 / Lørdag Kl. 10:20</v>
      </c>
      <c r="F229" s="9" t="str">
        <f>'HC-Res'!F27</f>
        <v> </v>
      </c>
      <c r="G229" s="5">
        <f>'HC-Res'!G27</f>
        <v>0</v>
      </c>
      <c r="H229" s="9" t="str">
        <f>'HC-Res'!H27</f>
        <v> </v>
      </c>
    </row>
    <row r="230" spans="1:8" ht="15">
      <c r="A230" s="5" t="str">
        <f>'HC-Res'!A28</f>
        <v>HC-24</v>
      </c>
      <c r="B230" s="9" t="str">
        <f>'HC-Res'!B28</f>
        <v> </v>
      </c>
      <c r="C230" s="5" t="str">
        <f>'HC-Res'!C28</f>
        <v>-</v>
      </c>
      <c r="D230" s="9" t="str">
        <f>'HC-Res'!D28</f>
        <v> </v>
      </c>
      <c r="E230" s="5" t="str">
        <f>'HC-Res'!E28</f>
        <v>Bane 5 / Lørdag Kl. 11:00</v>
      </c>
      <c r="F230" s="9" t="str">
        <f>'HC-Res'!F28</f>
        <v> </v>
      </c>
      <c r="G230" s="5">
        <f>'HC-Res'!G28</f>
        <v>0</v>
      </c>
      <c r="H230" s="9" t="str">
        <f>'HC-Res'!H28</f>
        <v> </v>
      </c>
    </row>
    <row r="231" spans="1:8" ht="15">
      <c r="A231" s="5" t="str">
        <f>'HC-Res'!A29</f>
        <v>HC-25</v>
      </c>
      <c r="B231" s="9" t="str">
        <f>'HC-Res'!B29</f>
        <v> </v>
      </c>
      <c r="C231" s="5" t="str">
        <f>'HC-Res'!C29</f>
        <v>-</v>
      </c>
      <c r="D231" s="9" t="str">
        <f>'HC-Res'!D29</f>
        <v> </v>
      </c>
      <c r="E231" s="5" t="str">
        <f>'HC-Res'!E29</f>
        <v>Bane 5 / Lørdag Kl. 15:40</v>
      </c>
      <c r="F231" s="9" t="str">
        <f>'HC-Res'!F29</f>
        <v> </v>
      </c>
      <c r="G231" s="5">
        <f>'HC-Res'!G29</f>
        <v>0</v>
      </c>
      <c r="H231" s="9" t="str">
        <f>'HC-Res'!H29</f>
        <v> </v>
      </c>
    </row>
    <row r="232" spans="1:8" ht="15">
      <c r="A232" s="5" t="str">
        <f>'HC-Res'!A30</f>
        <v>HC-26</v>
      </c>
      <c r="B232" s="9" t="str">
        <f>'HC-Res'!B30</f>
        <v> </v>
      </c>
      <c r="C232" s="5" t="str">
        <f>'HC-Res'!C30</f>
        <v>-</v>
      </c>
      <c r="D232" s="9" t="str">
        <f>'HC-Res'!D30</f>
        <v> </v>
      </c>
      <c r="E232" s="5" t="str">
        <f>'HC-Res'!E30</f>
        <v>Bane 5 / Lørdag Kl. 16:20</v>
      </c>
      <c r="F232" s="9" t="str">
        <f>'HC-Res'!F30</f>
        <v> </v>
      </c>
      <c r="G232" s="5">
        <f>'HC-Res'!G30</f>
        <v>0</v>
      </c>
      <c r="H232" s="9" t="str">
        <f>'HC-Res'!H30</f>
        <v> </v>
      </c>
    </row>
    <row r="233" spans="1:8" ht="15">
      <c r="A233" s="5" t="str">
        <f>'HC-Res'!A31</f>
        <v>HC-27</v>
      </c>
      <c r="B233" s="9" t="str">
        <f>'HC-Res'!B31</f>
        <v> </v>
      </c>
      <c r="C233" s="5" t="str">
        <f>'HC-Res'!C31</f>
        <v>-</v>
      </c>
      <c r="D233" s="9" t="str">
        <f>'HC-Res'!D31</f>
        <v> </v>
      </c>
      <c r="E233" s="5" t="str">
        <f>'HC-Res'!E31</f>
        <v>Bane 5 / Søndag Kl. 11:00</v>
      </c>
      <c r="F233" s="9" t="str">
        <f>'HC-Res'!F31</f>
        <v> </v>
      </c>
      <c r="G233" s="5">
        <f>'HC-Res'!G31</f>
        <v>0</v>
      </c>
      <c r="H233" s="9" t="str">
        <f>'HC-Res'!H31</f>
        <v> </v>
      </c>
    </row>
    <row r="234" spans="1:8" ht="15">
      <c r="A234" s="5" t="str">
        <f>'HC-Res'!A32</f>
        <v>HC-28</v>
      </c>
      <c r="B234" s="9" t="str">
        <f>'HC-Res'!B32</f>
        <v> </v>
      </c>
      <c r="C234" s="5" t="str">
        <f>'HC-Res'!C32</f>
        <v>-</v>
      </c>
      <c r="D234" s="9" t="str">
        <f>'HC-Res'!D32</f>
        <v> </v>
      </c>
      <c r="E234" s="5" t="str">
        <f>'HC-Res'!E32</f>
        <v>Bane 5 / Søndag Kl. 10:20</v>
      </c>
      <c r="F234" s="9" t="str">
        <f>'HC-Res'!F32</f>
        <v> </v>
      </c>
      <c r="G234" s="5">
        <f>'HC-Res'!G32</f>
        <v>0</v>
      </c>
      <c r="H234" s="9" t="str">
        <f>'HC-Res'!H32</f>
        <v> </v>
      </c>
    </row>
    <row r="235" spans="1:8" ht="15">
      <c r="A235" s="5" t="str">
        <f>'HC-Res'!A33</f>
        <v>HC-29</v>
      </c>
      <c r="B235" s="9" t="str">
        <f>'HC-Res'!B33</f>
        <v> </v>
      </c>
      <c r="C235" s="5" t="str">
        <f>'HC-Res'!C33</f>
        <v>-</v>
      </c>
      <c r="D235" s="9" t="str">
        <f>'HC-Res'!D33</f>
        <v> </v>
      </c>
      <c r="E235" s="5" t="str">
        <f>'HC-Res'!E33</f>
        <v>Bane 5 / Lørdag Kl. 14:20</v>
      </c>
      <c r="F235" s="9" t="str">
        <f>'HC-Res'!F33</f>
        <v> </v>
      </c>
      <c r="G235" s="5">
        <f>'HC-Res'!G33</f>
        <v>0</v>
      </c>
      <c r="H235" s="9" t="str">
        <f>'HC-Res'!H33</f>
        <v> </v>
      </c>
    </row>
    <row r="236" spans="1:8" ht="15">
      <c r="A236" s="5" t="str">
        <f>'HC-Res'!A34</f>
        <v>HC-30</v>
      </c>
      <c r="B236" s="9" t="str">
        <f>'HC-Res'!B34</f>
        <v> </v>
      </c>
      <c r="C236" s="5" t="str">
        <f>'HC-Res'!C34</f>
        <v>-</v>
      </c>
      <c r="D236" s="9" t="str">
        <f>'HC-Res'!D34</f>
        <v> </v>
      </c>
      <c r="E236" s="5" t="str">
        <f>'HC-Res'!E34</f>
        <v>Bane 5 / Lørdag Kl. 15:00</v>
      </c>
      <c r="F236" s="9" t="str">
        <f>'HC-Res'!F34</f>
        <v> </v>
      </c>
      <c r="G236" s="5">
        <f>'HC-Res'!G34</f>
        <v>0</v>
      </c>
      <c r="H236" s="9" t="str">
        <f>'HC-Res'!H34</f>
        <v> </v>
      </c>
    </row>
    <row r="237" spans="1:8" ht="15">
      <c r="A237" s="5" t="str">
        <f>'HC-Res'!A35</f>
        <v>HC-31</v>
      </c>
      <c r="B237" s="9" t="str">
        <f>'HC-Res'!B35</f>
        <v> </v>
      </c>
      <c r="C237" s="5" t="str">
        <f>'HC-Res'!C35</f>
        <v>-</v>
      </c>
      <c r="D237" s="9" t="str">
        <f>'HC-Res'!D35</f>
        <v> </v>
      </c>
      <c r="E237" s="5" t="str">
        <f>'HC-Res'!E35</f>
        <v>Bane 5 / Søndag Kl. 09:40</v>
      </c>
      <c r="F237" s="9" t="str">
        <f>'HC-Res'!F35</f>
        <v> </v>
      </c>
      <c r="G237" s="5">
        <f>'HC-Res'!G35</f>
        <v>0</v>
      </c>
      <c r="H237" s="9" t="str">
        <f>'HC-Res'!H35</f>
        <v> </v>
      </c>
    </row>
    <row r="238" spans="1:8" ht="15">
      <c r="A238" s="5" t="str">
        <f>'HC-Res'!A36</f>
        <v>HC-32</v>
      </c>
      <c r="B238" s="9" t="str">
        <f>'HC-Res'!B36</f>
        <v> </v>
      </c>
      <c r="C238" s="5" t="str">
        <f>'HC-Res'!C36</f>
        <v>-</v>
      </c>
      <c r="D238" s="9" t="str">
        <f>'HC-Res'!D36</f>
        <v> </v>
      </c>
      <c r="E238" s="5" t="str">
        <f>'HC-Res'!E36</f>
        <v>Bane 5 / Søndag Kl. 09:00</v>
      </c>
      <c r="F238" s="9" t="str">
        <f>'HC-Res'!F36</f>
        <v> </v>
      </c>
      <c r="G238" s="5">
        <f>'HC-Res'!G36</f>
        <v>0</v>
      </c>
      <c r="H238" s="9" t="str">
        <f>'HC-Res'!H36</f>
        <v> </v>
      </c>
    </row>
    <row r="239" spans="1:8" ht="15">
      <c r="A239" s="5" t="s">
        <v>440</v>
      </c>
      <c r="B239" s="9"/>
      <c r="C239" s="5"/>
      <c r="D239" s="9"/>
      <c r="E239" s="9"/>
      <c r="F239" s="9"/>
      <c r="G239" s="9"/>
      <c r="H239" s="9"/>
    </row>
    <row r="240" spans="1:8" ht="15">
      <c r="A240" s="13"/>
      <c r="B240" s="8"/>
      <c r="C240" s="13"/>
      <c r="D240" s="8"/>
      <c r="E240" s="8"/>
      <c r="F240" s="8"/>
      <c r="G240" s="8"/>
      <c r="H240" s="8"/>
    </row>
    <row r="241" spans="1:8" ht="15">
      <c r="A241" s="5" t="str">
        <f>'HD-Res'!A5</f>
        <v>HD-01</v>
      </c>
      <c r="B241" s="9" t="str">
        <f>'HD-Res'!B5</f>
        <v>1. seedet</v>
      </c>
      <c r="C241" s="5" t="str">
        <f>'HD-Res'!C5</f>
        <v>-</v>
      </c>
      <c r="D241" s="9" t="str">
        <f>'HD-Res'!D5</f>
        <v>9.-16. seedet</v>
      </c>
      <c r="E241" s="5" t="str">
        <f>'HD-Res'!E5</f>
        <v>Bane ? / Kl. ??:??</v>
      </c>
      <c r="F241" s="9" t="str">
        <f>'HD-Res'!F5</f>
        <v> </v>
      </c>
      <c r="G241" s="5">
        <f>'HD-Res'!G5</f>
        <v>0</v>
      </c>
      <c r="H241" s="9" t="str">
        <f>'HD-Res'!H5</f>
        <v> </v>
      </c>
    </row>
    <row r="242" spans="1:8" ht="15">
      <c r="A242" s="5" t="str">
        <f>'HD-Res'!A6</f>
        <v>HD-02</v>
      </c>
      <c r="B242" s="9" t="str">
        <f>'HD-Res'!B6</f>
        <v>9.-16. seedet</v>
      </c>
      <c r="C242" s="5" t="str">
        <f>'HD-Res'!C6</f>
        <v>-</v>
      </c>
      <c r="D242" s="9" t="str">
        <f>'HD-Res'!D6</f>
        <v>5.-8. seedet</v>
      </c>
      <c r="E242" s="5" t="str">
        <f>'HD-Res'!E6</f>
        <v>Bane ? / Kl. ??:??</v>
      </c>
      <c r="F242" s="9" t="str">
        <f>'HD-Res'!F6</f>
        <v> </v>
      </c>
      <c r="G242" s="5">
        <f>'HD-Res'!G6</f>
        <v>0</v>
      </c>
      <c r="H242" s="9" t="str">
        <f>'HD-Res'!H6</f>
        <v> </v>
      </c>
    </row>
    <row r="243" spans="1:8" ht="15">
      <c r="A243" s="5" t="str">
        <f>'HD-Res'!A7</f>
        <v>HD-03</v>
      </c>
      <c r="B243" s="9" t="str">
        <f>'HD-Res'!B7</f>
        <v>5.-8. seedet</v>
      </c>
      <c r="C243" s="5" t="str">
        <f>'HD-Res'!C7</f>
        <v>-</v>
      </c>
      <c r="D243" s="9" t="str">
        <f>'HD-Res'!D7</f>
        <v>9.-16. seedet</v>
      </c>
      <c r="E243" s="5" t="str">
        <f>'HD-Res'!E7</f>
        <v>Bane ? / Kl. ??:??</v>
      </c>
      <c r="F243" s="9" t="str">
        <f>'HD-Res'!F7</f>
        <v> </v>
      </c>
      <c r="G243" s="5">
        <f>'HD-Res'!G7</f>
        <v>0</v>
      </c>
      <c r="H243" s="9" t="str">
        <f>'HD-Res'!H7</f>
        <v> </v>
      </c>
    </row>
    <row r="244" spans="1:8" ht="15">
      <c r="A244" s="5" t="str">
        <f>'HD-Res'!A8</f>
        <v>HD-04</v>
      </c>
      <c r="B244" s="9" t="str">
        <f>'HD-Res'!B8</f>
        <v>9.-16. seedet</v>
      </c>
      <c r="C244" s="5" t="str">
        <f>'HD-Res'!C8</f>
        <v>-</v>
      </c>
      <c r="D244" s="9" t="str">
        <f>'HD-Res'!D8</f>
        <v>3.-4. seedet</v>
      </c>
      <c r="E244" s="5" t="str">
        <f>'HD-Res'!E8</f>
        <v>Bane ? / Kl. ??:??</v>
      </c>
      <c r="F244" s="9" t="str">
        <f>'HD-Res'!F8</f>
        <v> </v>
      </c>
      <c r="G244" s="5">
        <f>'HD-Res'!G8</f>
        <v>0</v>
      </c>
      <c r="H244" s="9" t="str">
        <f>'HD-Res'!H8</f>
        <v> </v>
      </c>
    </row>
    <row r="245" spans="1:8" ht="15">
      <c r="A245" s="5" t="str">
        <f>'HD-Res'!A9</f>
        <v>HD-05</v>
      </c>
      <c r="B245" s="9" t="str">
        <f>'HD-Res'!B9</f>
        <v>3.-4. seedet</v>
      </c>
      <c r="C245" s="5" t="str">
        <f>'HD-Res'!C9</f>
        <v>-</v>
      </c>
      <c r="D245" s="9" t="str">
        <f>'HD-Res'!D9</f>
        <v>9.-16. seedet</v>
      </c>
      <c r="E245" s="5" t="str">
        <f>'HD-Res'!E9</f>
        <v>Bane ? / Kl. ??:??</v>
      </c>
      <c r="F245" s="9" t="str">
        <f>'HD-Res'!F9</f>
        <v> </v>
      </c>
      <c r="G245" s="5">
        <f>'HD-Res'!G9</f>
        <v>0</v>
      </c>
      <c r="H245" s="9" t="str">
        <f>'HD-Res'!H9</f>
        <v> </v>
      </c>
    </row>
    <row r="246" spans="1:8" ht="15">
      <c r="A246" s="5" t="str">
        <f>'HD-Res'!A10</f>
        <v>HD-06</v>
      </c>
      <c r="B246" s="9" t="str">
        <f>'HD-Res'!B10</f>
        <v>9.-16. seedet</v>
      </c>
      <c r="C246" s="5" t="str">
        <f>'HD-Res'!C10</f>
        <v>-</v>
      </c>
      <c r="D246" s="9" t="str">
        <f>'HD-Res'!D10</f>
        <v>5.-8. seedet</v>
      </c>
      <c r="E246" s="5" t="str">
        <f>'HD-Res'!E10</f>
        <v>Bane ? / Kl. ??:??</v>
      </c>
      <c r="F246" s="9" t="str">
        <f>'HD-Res'!F10</f>
        <v> </v>
      </c>
      <c r="G246" s="5">
        <f>'HD-Res'!G10</f>
        <v>0</v>
      </c>
      <c r="H246" s="9" t="str">
        <f>'HD-Res'!H10</f>
        <v> </v>
      </c>
    </row>
    <row r="247" spans="1:8" ht="15">
      <c r="A247" s="5" t="str">
        <f>'HD-Res'!A11</f>
        <v>HD-07</v>
      </c>
      <c r="B247" s="9" t="str">
        <f>'HD-Res'!B11</f>
        <v>5.-8. seedet</v>
      </c>
      <c r="C247" s="5" t="str">
        <f>'HD-Res'!C11</f>
        <v>-</v>
      </c>
      <c r="D247" s="9" t="str">
        <f>'HD-Res'!D11</f>
        <v>9.-16. seedet</v>
      </c>
      <c r="E247" s="5" t="str">
        <f>'HD-Res'!E11</f>
        <v>Bane ? / Kl. ??:??</v>
      </c>
      <c r="F247" s="9" t="str">
        <f>'HD-Res'!F11</f>
        <v> </v>
      </c>
      <c r="G247" s="5">
        <f>'HD-Res'!G11</f>
        <v>0</v>
      </c>
      <c r="H247" s="9" t="str">
        <f>'HD-Res'!H11</f>
        <v> </v>
      </c>
    </row>
    <row r="248" spans="1:8" ht="15">
      <c r="A248" s="5" t="str">
        <f>'HD-Res'!A12</f>
        <v>HD-08</v>
      </c>
      <c r="B248" s="9" t="str">
        <f>'HD-Res'!B12</f>
        <v>9.-16. seedet</v>
      </c>
      <c r="C248" s="5" t="str">
        <f>'HD-Res'!C12</f>
        <v>-</v>
      </c>
      <c r="D248" s="9" t="str">
        <f>'HD-Res'!D12</f>
        <v>2. seedet</v>
      </c>
      <c r="E248" s="5" t="str">
        <f>'HD-Res'!E12</f>
        <v>Bane ? / Kl. ??:??</v>
      </c>
      <c r="F248" s="9" t="str">
        <f>'HD-Res'!F12</f>
        <v> </v>
      </c>
      <c r="G248" s="5">
        <f>'HD-Res'!G12</f>
        <v>0</v>
      </c>
      <c r="H248" s="9" t="str">
        <f>'HD-Res'!H12</f>
        <v> </v>
      </c>
    </row>
    <row r="249" spans="1:8" ht="15">
      <c r="A249" s="5" t="str">
        <f>'HD-Res'!A13</f>
        <v>HD-09</v>
      </c>
      <c r="B249" s="9" t="str">
        <f>'HD-Res'!B13</f>
        <v> </v>
      </c>
      <c r="C249" s="5" t="str">
        <f>'HD-Res'!C13</f>
        <v>-</v>
      </c>
      <c r="D249" s="9" t="str">
        <f>'HD-Res'!D13</f>
        <v> </v>
      </c>
      <c r="E249" s="5" t="str">
        <f>'HD-Res'!E13</f>
        <v>Bane ? / Kl. ??:??</v>
      </c>
      <c r="F249" s="9" t="str">
        <f>'HD-Res'!F13</f>
        <v> </v>
      </c>
      <c r="G249" s="5">
        <f>'HD-Res'!G13</f>
        <v>0</v>
      </c>
      <c r="H249" s="9" t="str">
        <f>'HD-Res'!H13</f>
        <v> </v>
      </c>
    </row>
    <row r="250" spans="1:8" ht="15">
      <c r="A250" s="5" t="str">
        <f>'HD-Res'!A14</f>
        <v>HD-10</v>
      </c>
      <c r="B250" s="9" t="str">
        <f>'HD-Res'!B14</f>
        <v> </v>
      </c>
      <c r="C250" s="5" t="str">
        <f>'HD-Res'!C14</f>
        <v>-</v>
      </c>
      <c r="D250" s="9" t="str">
        <f>'HD-Res'!D14</f>
        <v> </v>
      </c>
      <c r="E250" s="5" t="str">
        <f>'HD-Res'!E14</f>
        <v>Bane ? / Kl. ??:??</v>
      </c>
      <c r="F250" s="9" t="str">
        <f>'HD-Res'!F14</f>
        <v> </v>
      </c>
      <c r="G250" s="5">
        <f>'HD-Res'!G14</f>
        <v>0</v>
      </c>
      <c r="H250" s="9" t="str">
        <f>'HD-Res'!H14</f>
        <v> </v>
      </c>
    </row>
    <row r="251" spans="1:8" ht="15">
      <c r="A251" s="5" t="str">
        <f>'HD-Res'!A15</f>
        <v>HD-11</v>
      </c>
      <c r="B251" s="9" t="str">
        <f>'HD-Res'!B15</f>
        <v> </v>
      </c>
      <c r="C251" s="5" t="str">
        <f>'HD-Res'!C15</f>
        <v>-</v>
      </c>
      <c r="D251" s="9" t="str">
        <f>'HD-Res'!D15</f>
        <v> </v>
      </c>
      <c r="E251" s="5" t="str">
        <f>'HD-Res'!E15</f>
        <v>Bane ? / Kl. ??:??</v>
      </c>
      <c r="F251" s="9" t="str">
        <f>'HD-Res'!F15</f>
        <v> </v>
      </c>
      <c r="G251" s="5">
        <f>'HD-Res'!G15</f>
        <v>0</v>
      </c>
      <c r="H251" s="9" t="str">
        <f>'HD-Res'!H15</f>
        <v> </v>
      </c>
    </row>
    <row r="252" spans="1:8" ht="15">
      <c r="A252" s="5" t="str">
        <f>'HD-Res'!A16</f>
        <v>HD-12</v>
      </c>
      <c r="B252" s="9" t="str">
        <f>'HD-Res'!B16</f>
        <v> </v>
      </c>
      <c r="C252" s="5" t="str">
        <f>'HD-Res'!C16</f>
        <v>-</v>
      </c>
      <c r="D252" s="9" t="str">
        <f>'HD-Res'!D16</f>
        <v> </v>
      </c>
      <c r="E252" s="5" t="str">
        <f>'HD-Res'!E16</f>
        <v>Bane ? / Kl. ??:??</v>
      </c>
      <c r="F252" s="9" t="str">
        <f>'HD-Res'!F16</f>
        <v> </v>
      </c>
      <c r="G252" s="5">
        <f>'HD-Res'!G16</f>
        <v>0</v>
      </c>
      <c r="H252" s="9" t="str">
        <f>'HD-Res'!H16</f>
        <v> </v>
      </c>
    </row>
    <row r="253" spans="1:8" ht="15">
      <c r="A253" s="5" t="str">
        <f>'HD-Res'!A17</f>
        <v>HD-13</v>
      </c>
      <c r="B253" s="9" t="str">
        <f>'HD-Res'!B17</f>
        <v> </v>
      </c>
      <c r="C253" s="5" t="str">
        <f>'HD-Res'!C17</f>
        <v>-</v>
      </c>
      <c r="D253" s="9" t="str">
        <f>'HD-Res'!D17</f>
        <v> </v>
      </c>
      <c r="E253" s="5" t="str">
        <f>'HD-Res'!E17</f>
        <v>Bane ? / Kl. ??:??</v>
      </c>
      <c r="F253" s="9" t="str">
        <f>'HD-Res'!F17</f>
        <v> </v>
      </c>
      <c r="G253" s="5">
        <f>'HD-Res'!G17</f>
        <v>0</v>
      </c>
      <c r="H253" s="9" t="str">
        <f>'HD-Res'!H17</f>
        <v> </v>
      </c>
    </row>
    <row r="254" spans="1:8" ht="15">
      <c r="A254" s="5" t="str">
        <f>'HD-Res'!A18</f>
        <v>HD-14</v>
      </c>
      <c r="B254" s="9" t="str">
        <f>'HD-Res'!B18</f>
        <v> </v>
      </c>
      <c r="C254" s="5" t="str">
        <f>'HD-Res'!C18</f>
        <v>-</v>
      </c>
      <c r="D254" s="9" t="str">
        <f>'HD-Res'!D18</f>
        <v> </v>
      </c>
      <c r="E254" s="5" t="str">
        <f>'HD-Res'!E18</f>
        <v>Bane ? / Kl. ??:??</v>
      </c>
      <c r="F254" s="9" t="str">
        <f>'HD-Res'!F18</f>
        <v> </v>
      </c>
      <c r="G254" s="5">
        <f>'HD-Res'!G18</f>
        <v>0</v>
      </c>
      <c r="H254" s="9" t="str">
        <f>'HD-Res'!H18</f>
        <v> </v>
      </c>
    </row>
    <row r="255" spans="1:8" ht="15">
      <c r="A255" s="5" t="str">
        <f>'HD-Res'!A19</f>
        <v>HD-15</v>
      </c>
      <c r="B255" s="9" t="str">
        <f>'HD-Res'!B19</f>
        <v> </v>
      </c>
      <c r="C255" s="5" t="str">
        <f>'HD-Res'!C19</f>
        <v>-</v>
      </c>
      <c r="D255" s="9" t="str">
        <f>'HD-Res'!D19</f>
        <v> </v>
      </c>
      <c r="E255" s="5" t="str">
        <f>'HD-Res'!E19</f>
        <v>Bane ? / Kl. ??:??</v>
      </c>
      <c r="F255" s="9" t="str">
        <f>'HD-Res'!F19</f>
        <v> </v>
      </c>
      <c r="G255" s="5">
        <f>'HD-Res'!G19</f>
        <v>0</v>
      </c>
      <c r="H255" s="9" t="str">
        <f>'HD-Res'!H19</f>
        <v> </v>
      </c>
    </row>
    <row r="256" spans="1:8" ht="15">
      <c r="A256" s="5" t="str">
        <f>'HD-Res'!A20</f>
        <v>HD-16</v>
      </c>
      <c r="B256" s="9" t="str">
        <f>'HD-Res'!B20</f>
        <v> </v>
      </c>
      <c r="C256" s="5" t="str">
        <f>'HD-Res'!C20</f>
        <v>-</v>
      </c>
      <c r="D256" s="9" t="str">
        <f>'HD-Res'!D20</f>
        <v> </v>
      </c>
      <c r="E256" s="5" t="str">
        <f>'HD-Res'!E20</f>
        <v>Bane ? / Kl. ??:??</v>
      </c>
      <c r="F256" s="9" t="str">
        <f>'HD-Res'!F20</f>
        <v> </v>
      </c>
      <c r="G256" s="5">
        <f>'HD-Res'!G20</f>
        <v>0</v>
      </c>
      <c r="H256" s="9" t="str">
        <f>'HD-Res'!H20</f>
        <v> </v>
      </c>
    </row>
    <row r="257" spans="1:8" ht="15">
      <c r="A257" s="5" t="str">
        <f>'HD-Res'!A21</f>
        <v>HD-17</v>
      </c>
      <c r="B257" s="9" t="str">
        <f>'HD-Res'!B21</f>
        <v> </v>
      </c>
      <c r="C257" s="5" t="str">
        <f>'HD-Res'!C21</f>
        <v>-</v>
      </c>
      <c r="D257" s="9" t="str">
        <f>'HD-Res'!D21</f>
        <v> </v>
      </c>
      <c r="E257" s="5" t="str">
        <f>'HD-Res'!E21</f>
        <v>Bane ? / Kl. ??:??</v>
      </c>
      <c r="F257" s="9" t="str">
        <f>'HD-Res'!F21</f>
        <v> </v>
      </c>
      <c r="G257" s="5">
        <f>'HD-Res'!G21</f>
        <v>0</v>
      </c>
      <c r="H257" s="9" t="str">
        <f>'HD-Res'!H21</f>
        <v> </v>
      </c>
    </row>
    <row r="258" spans="1:8" ht="15">
      <c r="A258" s="5" t="str">
        <f>'HD-Res'!A22</f>
        <v>HD-18</v>
      </c>
      <c r="B258" s="9" t="str">
        <f>'HD-Res'!B22</f>
        <v> </v>
      </c>
      <c r="C258" s="5" t="str">
        <f>'HD-Res'!C22</f>
        <v>-</v>
      </c>
      <c r="D258" s="9" t="str">
        <f>'HD-Res'!D22</f>
        <v> </v>
      </c>
      <c r="E258" s="5" t="str">
        <f>'HD-Res'!E22</f>
        <v>Bane ? / Kl. ??:??</v>
      </c>
      <c r="F258" s="9" t="str">
        <f>'HD-Res'!F22</f>
        <v> </v>
      </c>
      <c r="G258" s="5">
        <f>'HD-Res'!G22</f>
        <v>0</v>
      </c>
      <c r="H258" s="9" t="str">
        <f>'HD-Res'!H22</f>
        <v> </v>
      </c>
    </row>
    <row r="259" spans="1:8" ht="15">
      <c r="A259" s="5" t="str">
        <f>'HD-Res'!A23</f>
        <v>HD-19</v>
      </c>
      <c r="B259" s="9" t="str">
        <f>'HD-Res'!B23</f>
        <v> </v>
      </c>
      <c r="C259" s="5" t="str">
        <f>'HD-Res'!C23</f>
        <v>-</v>
      </c>
      <c r="D259" s="9" t="str">
        <f>'HD-Res'!D23</f>
        <v> </v>
      </c>
      <c r="E259" s="5" t="str">
        <f>'HD-Res'!E23</f>
        <v>Bane ? / Kl. ??:??</v>
      </c>
      <c r="F259" s="9" t="str">
        <f>'HD-Res'!F23</f>
        <v> </v>
      </c>
      <c r="G259" s="5">
        <f>'HD-Res'!G23</f>
        <v>0</v>
      </c>
      <c r="H259" s="9" t="str">
        <f>'HD-Res'!H23</f>
        <v> </v>
      </c>
    </row>
    <row r="260" spans="1:8" ht="15">
      <c r="A260" s="5" t="str">
        <f>'HD-Res'!A24</f>
        <v>HD-20</v>
      </c>
      <c r="B260" s="9" t="str">
        <f>'HD-Res'!B24</f>
        <v> </v>
      </c>
      <c r="C260" s="5" t="str">
        <f>'HD-Res'!C24</f>
        <v>-</v>
      </c>
      <c r="D260" s="9" t="str">
        <f>'HD-Res'!D24</f>
        <v> </v>
      </c>
      <c r="E260" s="5" t="str">
        <f>'HD-Res'!E24</f>
        <v>Bane ? / Kl. ??:??</v>
      </c>
      <c r="F260" s="9" t="str">
        <f>'HD-Res'!F24</f>
        <v> </v>
      </c>
      <c r="G260" s="5">
        <f>'HD-Res'!G24</f>
        <v>0</v>
      </c>
      <c r="H260" s="9" t="str">
        <f>'HD-Res'!H24</f>
        <v> </v>
      </c>
    </row>
    <row r="261" spans="1:8" ht="15">
      <c r="A261" s="5" t="str">
        <f>'HD-Res'!A25</f>
        <v>HD-21</v>
      </c>
      <c r="B261" s="9" t="str">
        <f>'HD-Res'!B25</f>
        <v> </v>
      </c>
      <c r="C261" s="5" t="str">
        <f>'HD-Res'!C25</f>
        <v>-</v>
      </c>
      <c r="D261" s="9" t="str">
        <f>'HD-Res'!D25</f>
        <v> </v>
      </c>
      <c r="E261" s="5" t="str">
        <f>'HD-Res'!E25</f>
        <v>Bane ? / Kl. ??:??</v>
      </c>
      <c r="F261" s="9" t="str">
        <f>'HD-Res'!F25</f>
        <v> </v>
      </c>
      <c r="G261" s="5">
        <f>'HD-Res'!G25</f>
        <v>0</v>
      </c>
      <c r="H261" s="9" t="str">
        <f>'HD-Res'!H25</f>
        <v> </v>
      </c>
    </row>
    <row r="262" spans="1:8" ht="15">
      <c r="A262" s="5" t="str">
        <f>'HD-Res'!A26</f>
        <v>HD-22</v>
      </c>
      <c r="B262" s="9" t="str">
        <f>'HD-Res'!B26</f>
        <v> </v>
      </c>
      <c r="C262" s="5" t="str">
        <f>'HD-Res'!C26</f>
        <v>-</v>
      </c>
      <c r="D262" s="9" t="str">
        <f>'HD-Res'!D26</f>
        <v> </v>
      </c>
      <c r="E262" s="5" t="str">
        <f>'HD-Res'!E26</f>
        <v>Bane ? / Kl. ??:??</v>
      </c>
      <c r="F262" s="9" t="str">
        <f>'HD-Res'!F26</f>
        <v> </v>
      </c>
      <c r="G262" s="5">
        <f>'HD-Res'!G26</f>
        <v>0</v>
      </c>
      <c r="H262" s="9" t="str">
        <f>'HD-Res'!H26</f>
        <v> </v>
      </c>
    </row>
    <row r="263" spans="1:8" ht="15">
      <c r="A263" s="5" t="str">
        <f>'HD-Res'!A27</f>
        <v>HD-23</v>
      </c>
      <c r="B263" s="9" t="str">
        <f>'HD-Res'!B27</f>
        <v> </v>
      </c>
      <c r="C263" s="5" t="str">
        <f>'HD-Res'!C27</f>
        <v>-</v>
      </c>
      <c r="D263" s="9" t="str">
        <f>'HD-Res'!D27</f>
        <v> </v>
      </c>
      <c r="E263" s="5" t="str">
        <f>'HD-Res'!E27</f>
        <v>Bane ? / Kl. ??:??</v>
      </c>
      <c r="F263" s="9" t="str">
        <f>'HD-Res'!F27</f>
        <v> </v>
      </c>
      <c r="G263" s="5">
        <f>'HD-Res'!G27</f>
        <v>0</v>
      </c>
      <c r="H263" s="9" t="str">
        <f>'HD-Res'!H27</f>
        <v> </v>
      </c>
    </row>
    <row r="264" spans="1:8" ht="15">
      <c r="A264" s="5" t="str">
        <f>'HD-Res'!A28</f>
        <v>HD-24</v>
      </c>
      <c r="B264" s="9" t="str">
        <f>'HD-Res'!B28</f>
        <v> </v>
      </c>
      <c r="C264" s="5" t="str">
        <f>'HD-Res'!C28</f>
        <v>-</v>
      </c>
      <c r="D264" s="9" t="str">
        <f>'HD-Res'!D28</f>
        <v> </v>
      </c>
      <c r="E264" s="5" t="str">
        <f>'HD-Res'!E28</f>
        <v>Bane ? / Kl. ??:??</v>
      </c>
      <c r="F264" s="9" t="str">
        <f>'HD-Res'!F28</f>
        <v> </v>
      </c>
      <c r="G264" s="5">
        <f>'HD-Res'!G28</f>
        <v>0</v>
      </c>
      <c r="H264" s="9" t="str">
        <f>'HD-Res'!H28</f>
        <v> </v>
      </c>
    </row>
    <row r="265" spans="1:8" ht="15">
      <c r="A265" s="5" t="str">
        <f>'HD-Res'!A29</f>
        <v>HD-25</v>
      </c>
      <c r="B265" s="9" t="str">
        <f>'HD-Res'!B29</f>
        <v> </v>
      </c>
      <c r="C265" s="5" t="str">
        <f>'HD-Res'!C29</f>
        <v>-</v>
      </c>
      <c r="D265" s="9" t="str">
        <f>'HD-Res'!D29</f>
        <v> </v>
      </c>
      <c r="E265" s="5" t="str">
        <f>'HD-Res'!E29</f>
        <v>Bane ? / Kl. ??:??</v>
      </c>
      <c r="F265" s="9" t="str">
        <f>'HD-Res'!F29</f>
        <v> </v>
      </c>
      <c r="G265" s="5">
        <f>'HD-Res'!G29</f>
        <v>0</v>
      </c>
      <c r="H265" s="9" t="str">
        <f>'HD-Res'!H29</f>
        <v> </v>
      </c>
    </row>
    <row r="266" spans="1:8" ht="15">
      <c r="A266" s="5" t="str">
        <f>'HD-Res'!A30</f>
        <v>HD-26</v>
      </c>
      <c r="B266" s="9" t="str">
        <f>'HD-Res'!B30</f>
        <v> </v>
      </c>
      <c r="C266" s="5" t="str">
        <f>'HD-Res'!C30</f>
        <v>-</v>
      </c>
      <c r="D266" s="9" t="str">
        <f>'HD-Res'!D30</f>
        <v> </v>
      </c>
      <c r="E266" s="5" t="str">
        <f>'HD-Res'!E30</f>
        <v>Bane ? / Kl. ??:??</v>
      </c>
      <c r="F266" s="9" t="str">
        <f>'HD-Res'!F30</f>
        <v> </v>
      </c>
      <c r="G266" s="5">
        <f>'HD-Res'!G30</f>
        <v>0</v>
      </c>
      <c r="H266" s="9" t="str">
        <f>'HD-Res'!H30</f>
        <v> </v>
      </c>
    </row>
    <row r="267" spans="1:8" ht="15">
      <c r="A267" s="5" t="str">
        <f>'HD-Res'!A31</f>
        <v>HD-27</v>
      </c>
      <c r="B267" s="9" t="str">
        <f>'HD-Res'!B31</f>
        <v> </v>
      </c>
      <c r="C267" s="5" t="str">
        <f>'HD-Res'!C31</f>
        <v>-</v>
      </c>
      <c r="D267" s="9" t="str">
        <f>'HD-Res'!D31</f>
        <v> </v>
      </c>
      <c r="E267" s="5" t="str">
        <f>'HD-Res'!E31</f>
        <v>Bane ? / Kl. ??:??</v>
      </c>
      <c r="F267" s="9" t="str">
        <f>'HD-Res'!F31</f>
        <v> </v>
      </c>
      <c r="G267" s="5">
        <f>'HD-Res'!G31</f>
        <v>0</v>
      </c>
      <c r="H267" s="9" t="str">
        <f>'HD-Res'!H31</f>
        <v> </v>
      </c>
    </row>
    <row r="268" spans="1:8" ht="15">
      <c r="A268" s="5" t="str">
        <f>'HD-Res'!A32</f>
        <v>HD-28</v>
      </c>
      <c r="B268" s="9" t="str">
        <f>'HD-Res'!B32</f>
        <v> </v>
      </c>
      <c r="C268" s="5" t="str">
        <f>'HD-Res'!C32</f>
        <v>-</v>
      </c>
      <c r="D268" s="9" t="str">
        <f>'HD-Res'!D32</f>
        <v> </v>
      </c>
      <c r="E268" s="5" t="str">
        <f>'HD-Res'!E32</f>
        <v>Bane ? / Kl. ??:??</v>
      </c>
      <c r="F268" s="9" t="str">
        <f>'HD-Res'!F32</f>
        <v> </v>
      </c>
      <c r="G268" s="5">
        <f>'HD-Res'!G32</f>
        <v>0</v>
      </c>
      <c r="H268" s="9" t="str">
        <f>'HD-Res'!H32</f>
        <v> </v>
      </c>
    </row>
    <row r="269" spans="1:8" ht="15">
      <c r="A269" s="5" t="str">
        <f>'HD-Res'!A33</f>
        <v>HD-29</v>
      </c>
      <c r="B269" s="9" t="str">
        <f>'HD-Res'!B33</f>
        <v> </v>
      </c>
      <c r="C269" s="5" t="str">
        <f>'HD-Res'!C33</f>
        <v>-</v>
      </c>
      <c r="D269" s="9" t="str">
        <f>'HD-Res'!D33</f>
        <v> </v>
      </c>
      <c r="E269" s="5" t="str">
        <f>'HD-Res'!E33</f>
        <v>Bane ? / Kl. ??:??</v>
      </c>
      <c r="F269" s="9" t="str">
        <f>'HD-Res'!F33</f>
        <v> </v>
      </c>
      <c r="G269" s="5">
        <f>'HD-Res'!G33</f>
        <v>0</v>
      </c>
      <c r="H269" s="9" t="str">
        <f>'HD-Res'!H33</f>
        <v> </v>
      </c>
    </row>
    <row r="270" spans="1:8" ht="15">
      <c r="A270" s="5" t="str">
        <f>'HD-Res'!A34</f>
        <v>HD-30</v>
      </c>
      <c r="B270" s="9" t="str">
        <f>'HD-Res'!B34</f>
        <v> </v>
      </c>
      <c r="C270" s="5" t="str">
        <f>'HD-Res'!C34</f>
        <v>-</v>
      </c>
      <c r="D270" s="9" t="str">
        <f>'HD-Res'!D34</f>
        <v> </v>
      </c>
      <c r="E270" s="5" t="str">
        <f>'HD-Res'!E34</f>
        <v>Bane ? / Kl. ??:??</v>
      </c>
      <c r="F270" s="9" t="str">
        <f>'HD-Res'!F34</f>
        <v> </v>
      </c>
      <c r="G270" s="5">
        <f>'HD-Res'!G34</f>
        <v>0</v>
      </c>
      <c r="H270" s="9" t="str">
        <f>'HD-Res'!H34</f>
        <v> </v>
      </c>
    </row>
    <row r="271" spans="1:8" ht="15">
      <c r="A271" s="5" t="str">
        <f>'HD-Res'!A35</f>
        <v>HD-31</v>
      </c>
      <c r="B271" s="9" t="str">
        <f>'HD-Res'!B35</f>
        <v> </v>
      </c>
      <c r="C271" s="5" t="str">
        <f>'HD-Res'!C35</f>
        <v>-</v>
      </c>
      <c r="D271" s="9" t="str">
        <f>'HD-Res'!D35</f>
        <v> </v>
      </c>
      <c r="E271" s="5" t="str">
        <f>'HD-Res'!E35</f>
        <v>Bane ? / Kl. ??:??</v>
      </c>
      <c r="F271" s="9" t="str">
        <f>'HD-Res'!F35</f>
        <v> </v>
      </c>
      <c r="G271" s="5">
        <f>'HD-Res'!G35</f>
        <v>0</v>
      </c>
      <c r="H271" s="9" t="str">
        <f>'HD-Res'!H35</f>
        <v> </v>
      </c>
    </row>
    <row r="272" spans="1:8" ht="15">
      <c r="A272" s="5" t="str">
        <f>'HD-Res'!A36</f>
        <v>HD-32</v>
      </c>
      <c r="B272" s="9" t="str">
        <f>'HD-Res'!B36</f>
        <v> </v>
      </c>
      <c r="C272" s="5" t="str">
        <f>'HD-Res'!C36</f>
        <v>-</v>
      </c>
      <c r="D272" s="9" t="str">
        <f>'HD-Res'!D36</f>
        <v> </v>
      </c>
      <c r="E272" s="5" t="str">
        <f>'HD-Res'!E36</f>
        <v>Bane ? / Kl. ??:??</v>
      </c>
      <c r="F272" s="9" t="str">
        <f>'HD-Res'!F36</f>
        <v> </v>
      </c>
      <c r="G272" s="5">
        <f>'HD-Res'!G36</f>
        <v>0</v>
      </c>
      <c r="H272" s="9" t="str">
        <f>'HD-Res'!H36</f>
        <v> </v>
      </c>
    </row>
    <row r="273" spans="1:8" ht="15">
      <c r="A273" s="5" t="s">
        <v>441</v>
      </c>
      <c r="B273" s="9"/>
      <c r="C273" s="5"/>
      <c r="D273" s="9"/>
      <c r="E273" s="5"/>
      <c r="F273" s="9"/>
      <c r="G273" s="5"/>
      <c r="H273" s="9"/>
    </row>
    <row r="274" spans="1:8" ht="15">
      <c r="A274" s="13"/>
      <c r="B274" s="8"/>
      <c r="C274" s="13"/>
      <c r="D274" s="8"/>
      <c r="E274" s="13"/>
      <c r="F274" s="8"/>
      <c r="G274" s="13"/>
      <c r="H274" s="8"/>
    </row>
    <row r="275" spans="1:8" ht="15">
      <c r="A275" s="5" t="e">
        <f>#REF!</f>
        <v>#REF!</v>
      </c>
      <c r="B275" s="9" t="e">
        <f>#REF!</f>
        <v>#REF!</v>
      </c>
      <c r="C275" s="5" t="e">
        <f>#REF!</f>
        <v>#REF!</v>
      </c>
      <c r="D275" s="9" t="e">
        <f>#REF!</f>
        <v>#REF!</v>
      </c>
      <c r="E275" s="5" t="e">
        <f>#REF!</f>
        <v>#REF!</v>
      </c>
      <c r="F275" s="9" t="e">
        <f>#REF!</f>
        <v>#REF!</v>
      </c>
      <c r="G275" s="5" t="e">
        <f>#REF!</f>
        <v>#REF!</v>
      </c>
      <c r="H275" s="9" t="e">
        <f>#REF!</f>
        <v>#REF!</v>
      </c>
    </row>
    <row r="276" spans="1:8" ht="15">
      <c r="A276" s="5" t="e">
        <f>#REF!</f>
        <v>#REF!</v>
      </c>
      <c r="B276" s="9" t="e">
        <f>#REF!</f>
        <v>#REF!</v>
      </c>
      <c r="C276" s="5" t="e">
        <f>#REF!</f>
        <v>#REF!</v>
      </c>
      <c r="D276" s="9" t="e">
        <f>#REF!</f>
        <v>#REF!</v>
      </c>
      <c r="E276" s="5" t="e">
        <f>#REF!</f>
        <v>#REF!</v>
      </c>
      <c r="F276" s="9" t="e">
        <f>#REF!</f>
        <v>#REF!</v>
      </c>
      <c r="G276" s="5" t="e">
        <f>#REF!</f>
        <v>#REF!</v>
      </c>
      <c r="H276" s="9" t="e">
        <f>#REF!</f>
        <v>#REF!</v>
      </c>
    </row>
    <row r="277" spans="1:8" ht="15">
      <c r="A277" s="5" t="e">
        <f>#REF!</f>
        <v>#REF!</v>
      </c>
      <c r="B277" s="9" t="e">
        <f>#REF!</f>
        <v>#REF!</v>
      </c>
      <c r="C277" s="5" t="e">
        <f>#REF!</f>
        <v>#REF!</v>
      </c>
      <c r="D277" s="9" t="e">
        <f>#REF!</f>
        <v>#REF!</v>
      </c>
      <c r="E277" s="5" t="e">
        <f>#REF!</f>
        <v>#REF!</v>
      </c>
      <c r="F277" s="9" t="e">
        <f>#REF!</f>
        <v>#REF!</v>
      </c>
      <c r="G277" s="5" t="e">
        <f>#REF!</f>
        <v>#REF!</v>
      </c>
      <c r="H277" s="9" t="e">
        <f>#REF!</f>
        <v>#REF!</v>
      </c>
    </row>
    <row r="278" spans="1:8" ht="15">
      <c r="A278" s="5" t="e">
        <f>#REF!</f>
        <v>#REF!</v>
      </c>
      <c r="B278" s="9" t="e">
        <f>#REF!</f>
        <v>#REF!</v>
      </c>
      <c r="C278" s="5" t="e">
        <f>#REF!</f>
        <v>#REF!</v>
      </c>
      <c r="D278" s="9" t="e">
        <f>#REF!</f>
        <v>#REF!</v>
      </c>
      <c r="E278" s="5" t="e">
        <f>#REF!</f>
        <v>#REF!</v>
      </c>
      <c r="F278" s="9" t="e">
        <f>#REF!</f>
        <v>#REF!</v>
      </c>
      <c r="G278" s="5" t="e">
        <f>#REF!</f>
        <v>#REF!</v>
      </c>
      <c r="H278" s="9" t="e">
        <f>#REF!</f>
        <v>#REF!</v>
      </c>
    </row>
    <row r="279" spans="1:8" ht="15">
      <c r="A279" s="5" t="e">
        <f>#REF!</f>
        <v>#REF!</v>
      </c>
      <c r="B279" s="9" t="e">
        <f>#REF!</f>
        <v>#REF!</v>
      </c>
      <c r="C279" s="5" t="e">
        <f>#REF!</f>
        <v>#REF!</v>
      </c>
      <c r="D279" s="9" t="e">
        <f>#REF!</f>
        <v>#REF!</v>
      </c>
      <c r="E279" s="5" t="e">
        <f>#REF!</f>
        <v>#REF!</v>
      </c>
      <c r="F279" s="9" t="e">
        <f>#REF!</f>
        <v>#REF!</v>
      </c>
      <c r="G279" s="5" t="e">
        <f>#REF!</f>
        <v>#REF!</v>
      </c>
      <c r="H279" s="9" t="e">
        <f>#REF!</f>
        <v>#REF!</v>
      </c>
    </row>
    <row r="280" spans="1:8" ht="15">
      <c r="A280" s="5" t="e">
        <f>#REF!</f>
        <v>#REF!</v>
      </c>
      <c r="B280" s="9" t="e">
        <f>#REF!</f>
        <v>#REF!</v>
      </c>
      <c r="C280" s="5" t="e">
        <f>#REF!</f>
        <v>#REF!</v>
      </c>
      <c r="D280" s="9" t="e">
        <f>#REF!</f>
        <v>#REF!</v>
      </c>
      <c r="E280" s="5" t="e">
        <f>#REF!</f>
        <v>#REF!</v>
      </c>
      <c r="F280" s="9" t="e">
        <f>#REF!</f>
        <v>#REF!</v>
      </c>
      <c r="G280" s="5" t="e">
        <f>#REF!</f>
        <v>#REF!</v>
      </c>
      <c r="H280" s="9" t="e">
        <f>#REF!</f>
        <v>#REF!</v>
      </c>
    </row>
    <row r="281" spans="1:8" ht="15">
      <c r="A281" s="5" t="e">
        <f>#REF!</f>
        <v>#REF!</v>
      </c>
      <c r="B281" s="9" t="e">
        <f>#REF!</f>
        <v>#REF!</v>
      </c>
      <c r="C281" s="5" t="e">
        <f>#REF!</f>
        <v>#REF!</v>
      </c>
      <c r="D281" s="9" t="e">
        <f>#REF!</f>
        <v>#REF!</v>
      </c>
      <c r="E281" s="5" t="e">
        <f>#REF!</f>
        <v>#REF!</v>
      </c>
      <c r="F281" s="9" t="e">
        <f>#REF!</f>
        <v>#REF!</v>
      </c>
      <c r="G281" s="5" t="e">
        <f>#REF!</f>
        <v>#REF!</v>
      </c>
      <c r="H281" s="9" t="e">
        <f>#REF!</f>
        <v>#REF!</v>
      </c>
    </row>
    <row r="282" spans="1:8" ht="15">
      <c r="A282" s="5" t="e">
        <f>#REF!</f>
        <v>#REF!</v>
      </c>
      <c r="B282" s="9" t="e">
        <f>#REF!</f>
        <v>#REF!</v>
      </c>
      <c r="C282" s="5" t="e">
        <f>#REF!</f>
        <v>#REF!</v>
      </c>
      <c r="D282" s="9" t="e">
        <f>#REF!</f>
        <v>#REF!</v>
      </c>
      <c r="E282" s="5" t="e">
        <f>#REF!</f>
        <v>#REF!</v>
      </c>
      <c r="F282" s="9" t="e">
        <f>#REF!</f>
        <v>#REF!</v>
      </c>
      <c r="G282" s="5" t="e">
        <f>#REF!</f>
        <v>#REF!</v>
      </c>
      <c r="H282" s="9" t="e">
        <f>#REF!</f>
        <v>#REF!</v>
      </c>
    </row>
    <row r="283" spans="1:8" ht="15">
      <c r="A283" s="5" t="e">
        <f>#REF!</f>
        <v>#REF!</v>
      </c>
      <c r="B283" s="9" t="e">
        <f>#REF!</f>
        <v>#REF!</v>
      </c>
      <c r="C283" s="5" t="e">
        <f>#REF!</f>
        <v>#REF!</v>
      </c>
      <c r="D283" s="9" t="e">
        <f>#REF!</f>
        <v>#REF!</v>
      </c>
      <c r="E283" s="5" t="e">
        <f>#REF!</f>
        <v>#REF!</v>
      </c>
      <c r="F283" s="9" t="e">
        <f>#REF!</f>
        <v>#REF!</v>
      </c>
      <c r="G283" s="5" t="e">
        <f>#REF!</f>
        <v>#REF!</v>
      </c>
      <c r="H283" s="9" t="e">
        <f>#REF!</f>
        <v>#REF!</v>
      </c>
    </row>
    <row r="284" spans="1:8" ht="15">
      <c r="A284" s="5" t="e">
        <f>#REF!</f>
        <v>#REF!</v>
      </c>
      <c r="B284" s="9" t="e">
        <f>#REF!</f>
        <v>#REF!</v>
      </c>
      <c r="C284" s="5" t="e">
        <f>#REF!</f>
        <v>#REF!</v>
      </c>
      <c r="D284" s="9" t="e">
        <f>#REF!</f>
        <v>#REF!</v>
      </c>
      <c r="E284" s="5" t="e">
        <f>#REF!</f>
        <v>#REF!</v>
      </c>
      <c r="F284" s="9" t="e">
        <f>#REF!</f>
        <v>#REF!</v>
      </c>
      <c r="G284" s="5" t="e">
        <f>#REF!</f>
        <v>#REF!</v>
      </c>
      <c r="H284" s="9" t="e">
        <f>#REF!</f>
        <v>#REF!</v>
      </c>
    </row>
    <row r="285" spans="1:8" ht="15">
      <c r="A285" s="5" t="e">
        <f>#REF!</f>
        <v>#REF!</v>
      </c>
      <c r="B285" s="9" t="e">
        <f>#REF!</f>
        <v>#REF!</v>
      </c>
      <c r="C285" s="5" t="e">
        <f>#REF!</f>
        <v>#REF!</v>
      </c>
      <c r="D285" s="9" t="e">
        <f>#REF!</f>
        <v>#REF!</v>
      </c>
      <c r="E285" s="5" t="e">
        <f>#REF!</f>
        <v>#REF!</v>
      </c>
      <c r="F285" s="9" t="e">
        <f>#REF!</f>
        <v>#REF!</v>
      </c>
      <c r="G285" s="5" t="e">
        <f>#REF!</f>
        <v>#REF!</v>
      </c>
      <c r="H285" s="9" t="e">
        <f>#REF!</f>
        <v>#REF!</v>
      </c>
    </row>
    <row r="286" spans="1:8" ht="15">
      <c r="A286" s="5" t="e">
        <f>#REF!</f>
        <v>#REF!</v>
      </c>
      <c r="B286" s="9" t="e">
        <f>#REF!</f>
        <v>#REF!</v>
      </c>
      <c r="C286" s="5" t="e">
        <f>#REF!</f>
        <v>#REF!</v>
      </c>
      <c r="D286" s="9" t="e">
        <f>#REF!</f>
        <v>#REF!</v>
      </c>
      <c r="E286" s="5" t="e">
        <f>#REF!</f>
        <v>#REF!</v>
      </c>
      <c r="F286" s="9" t="e">
        <f>#REF!</f>
        <v>#REF!</v>
      </c>
      <c r="G286" s="5" t="e">
        <f>#REF!</f>
        <v>#REF!</v>
      </c>
      <c r="H286" s="9" t="e">
        <f>#REF!</f>
        <v>#REF!</v>
      </c>
    </row>
    <row r="287" spans="1:8" ht="15">
      <c r="A287" s="5" t="e">
        <f>#REF!</f>
        <v>#REF!</v>
      </c>
      <c r="B287" s="9" t="e">
        <f>#REF!</f>
        <v>#REF!</v>
      </c>
      <c r="C287" s="5" t="e">
        <f>#REF!</f>
        <v>#REF!</v>
      </c>
      <c r="D287" s="9" t="e">
        <f>#REF!</f>
        <v>#REF!</v>
      </c>
      <c r="E287" s="5" t="e">
        <f>#REF!</f>
        <v>#REF!</v>
      </c>
      <c r="F287" s="9" t="e">
        <f>#REF!</f>
        <v>#REF!</v>
      </c>
      <c r="G287" s="5" t="e">
        <f>#REF!</f>
        <v>#REF!</v>
      </c>
      <c r="H287" s="9" t="e">
        <f>#REF!</f>
        <v>#REF!</v>
      </c>
    </row>
    <row r="288" spans="1:8" ht="15">
      <c r="A288" s="5" t="e">
        <f>#REF!</f>
        <v>#REF!</v>
      </c>
      <c r="B288" s="9" t="e">
        <f>#REF!</f>
        <v>#REF!</v>
      </c>
      <c r="C288" s="5" t="e">
        <f>#REF!</f>
        <v>#REF!</v>
      </c>
      <c r="D288" s="9" t="e">
        <f>#REF!</f>
        <v>#REF!</v>
      </c>
      <c r="E288" s="5" t="e">
        <f>#REF!</f>
        <v>#REF!</v>
      </c>
      <c r="F288" s="9" t="e">
        <f>#REF!</f>
        <v>#REF!</v>
      </c>
      <c r="G288" s="5" t="e">
        <f>#REF!</f>
        <v>#REF!</v>
      </c>
      <c r="H288" s="9" t="e">
        <f>#REF!</f>
        <v>#REF!</v>
      </c>
    </row>
    <row r="289" spans="1:8" ht="15">
      <c r="A289" s="5" t="e">
        <f>#REF!</f>
        <v>#REF!</v>
      </c>
      <c r="B289" s="9" t="e">
        <f>#REF!</f>
        <v>#REF!</v>
      </c>
      <c r="C289" s="5" t="e">
        <f>#REF!</f>
        <v>#REF!</v>
      </c>
      <c r="D289" s="9" t="e">
        <f>#REF!</f>
        <v>#REF!</v>
      </c>
      <c r="E289" s="5" t="e">
        <f>#REF!</f>
        <v>#REF!</v>
      </c>
      <c r="F289" s="9" t="e">
        <f>#REF!</f>
        <v>#REF!</v>
      </c>
      <c r="G289" s="5" t="e">
        <f>#REF!</f>
        <v>#REF!</v>
      </c>
      <c r="H289" s="9" t="e">
        <f>#REF!</f>
        <v>#REF!</v>
      </c>
    </row>
    <row r="290" spans="1:8" ht="15">
      <c r="A290" s="5" t="e">
        <f>#REF!</f>
        <v>#REF!</v>
      </c>
      <c r="B290" s="9" t="e">
        <f>#REF!</f>
        <v>#REF!</v>
      </c>
      <c r="C290" s="5" t="e">
        <f>#REF!</f>
        <v>#REF!</v>
      </c>
      <c r="D290" s="9" t="e">
        <f>#REF!</f>
        <v>#REF!</v>
      </c>
      <c r="E290" s="5" t="e">
        <f>#REF!</f>
        <v>#REF!</v>
      </c>
      <c r="F290" s="9" t="e">
        <f>#REF!</f>
        <v>#REF!</v>
      </c>
      <c r="G290" s="5" t="e">
        <f>#REF!</f>
        <v>#REF!</v>
      </c>
      <c r="H290" s="9" t="e">
        <f>#REF!</f>
        <v>#REF!</v>
      </c>
    </row>
    <row r="291" spans="1:8" ht="15">
      <c r="A291" s="5" t="e">
        <f>#REF!</f>
        <v>#REF!</v>
      </c>
      <c r="B291" s="9" t="e">
        <f>#REF!</f>
        <v>#REF!</v>
      </c>
      <c r="C291" s="5" t="e">
        <f>#REF!</f>
        <v>#REF!</v>
      </c>
      <c r="D291" s="9" t="e">
        <f>#REF!</f>
        <v>#REF!</v>
      </c>
      <c r="E291" s="5" t="e">
        <f>#REF!</f>
        <v>#REF!</v>
      </c>
      <c r="F291" s="9" t="e">
        <f>#REF!</f>
        <v>#REF!</v>
      </c>
      <c r="G291" s="5" t="e">
        <f>#REF!</f>
        <v>#REF!</v>
      </c>
      <c r="H291" s="9" t="e">
        <f>#REF!</f>
        <v>#REF!</v>
      </c>
    </row>
    <row r="292" spans="1:8" ht="15">
      <c r="A292" s="5" t="e">
        <f>#REF!</f>
        <v>#REF!</v>
      </c>
      <c r="B292" s="9" t="e">
        <f>#REF!</f>
        <v>#REF!</v>
      </c>
      <c r="C292" s="5" t="e">
        <f>#REF!</f>
        <v>#REF!</v>
      </c>
      <c r="D292" s="9" t="e">
        <f>#REF!</f>
        <v>#REF!</v>
      </c>
      <c r="E292" s="5" t="e">
        <f>#REF!</f>
        <v>#REF!</v>
      </c>
      <c r="F292" s="9" t="e">
        <f>#REF!</f>
        <v>#REF!</v>
      </c>
      <c r="G292" s="5" t="e">
        <f>#REF!</f>
        <v>#REF!</v>
      </c>
      <c r="H292" s="9" t="e">
        <f>#REF!</f>
        <v>#REF!</v>
      </c>
    </row>
    <row r="293" spans="1:8" ht="15">
      <c r="A293" s="5" t="e">
        <f>#REF!</f>
        <v>#REF!</v>
      </c>
      <c r="B293" s="9" t="e">
        <f>#REF!</f>
        <v>#REF!</v>
      </c>
      <c r="C293" s="5" t="e">
        <f>#REF!</f>
        <v>#REF!</v>
      </c>
      <c r="D293" s="9" t="e">
        <f>#REF!</f>
        <v>#REF!</v>
      </c>
      <c r="E293" s="5" t="e">
        <f>#REF!</f>
        <v>#REF!</v>
      </c>
      <c r="F293" s="9" t="e">
        <f>#REF!</f>
        <v>#REF!</v>
      </c>
      <c r="G293" s="5" t="e">
        <f>#REF!</f>
        <v>#REF!</v>
      </c>
      <c r="H293" s="9" t="e">
        <f>#REF!</f>
        <v>#REF!</v>
      </c>
    </row>
    <row r="294" spans="1:8" ht="15">
      <c r="A294" s="5" t="e">
        <f>#REF!</f>
        <v>#REF!</v>
      </c>
      <c r="B294" s="9" t="e">
        <f>#REF!</f>
        <v>#REF!</v>
      </c>
      <c r="C294" s="5" t="e">
        <f>#REF!</f>
        <v>#REF!</v>
      </c>
      <c r="D294" s="9" t="e">
        <f>#REF!</f>
        <v>#REF!</v>
      </c>
      <c r="E294" s="5" t="e">
        <f>#REF!</f>
        <v>#REF!</v>
      </c>
      <c r="F294" s="9" t="e">
        <f>#REF!</f>
        <v>#REF!</v>
      </c>
      <c r="G294" s="5" t="e">
        <f>#REF!</f>
        <v>#REF!</v>
      </c>
      <c r="H294" s="9" t="e">
        <f>#REF!</f>
        <v>#REF!</v>
      </c>
    </row>
    <row r="295" spans="1:8" ht="15">
      <c r="A295" s="5" t="e">
        <f>#REF!</f>
        <v>#REF!</v>
      </c>
      <c r="B295" s="9" t="e">
        <f>#REF!</f>
        <v>#REF!</v>
      </c>
      <c r="C295" s="5" t="e">
        <f>#REF!</f>
        <v>#REF!</v>
      </c>
      <c r="D295" s="9" t="e">
        <f>#REF!</f>
        <v>#REF!</v>
      </c>
      <c r="E295" s="5" t="e">
        <f>#REF!</f>
        <v>#REF!</v>
      </c>
      <c r="F295" s="9" t="e">
        <f>#REF!</f>
        <v>#REF!</v>
      </c>
      <c r="G295" s="5" t="e">
        <f>#REF!</f>
        <v>#REF!</v>
      </c>
      <c r="H295" s="9" t="e">
        <f>#REF!</f>
        <v>#REF!</v>
      </c>
    </row>
    <row r="296" spans="1:8" ht="15">
      <c r="A296" s="5" t="e">
        <f>#REF!</f>
        <v>#REF!</v>
      </c>
      <c r="B296" s="9" t="e">
        <f>#REF!</f>
        <v>#REF!</v>
      </c>
      <c r="C296" s="5" t="e">
        <f>#REF!</f>
        <v>#REF!</v>
      </c>
      <c r="D296" s="9" t="e">
        <f>#REF!</f>
        <v>#REF!</v>
      </c>
      <c r="E296" s="5" t="e">
        <f>#REF!</f>
        <v>#REF!</v>
      </c>
      <c r="F296" s="9" t="e">
        <f>#REF!</f>
        <v>#REF!</v>
      </c>
      <c r="G296" s="5" t="e">
        <f>#REF!</f>
        <v>#REF!</v>
      </c>
      <c r="H296" s="9" t="e">
        <f>#REF!</f>
        <v>#REF!</v>
      </c>
    </row>
    <row r="297" spans="1:8" ht="15">
      <c r="A297" s="5" t="e">
        <f>#REF!</f>
        <v>#REF!</v>
      </c>
      <c r="B297" s="9" t="e">
        <f>#REF!</f>
        <v>#REF!</v>
      </c>
      <c r="C297" s="5" t="e">
        <f>#REF!</f>
        <v>#REF!</v>
      </c>
      <c r="D297" s="9" t="e">
        <f>#REF!</f>
        <v>#REF!</v>
      </c>
      <c r="E297" s="5" t="e">
        <f>#REF!</f>
        <v>#REF!</v>
      </c>
      <c r="F297" s="9" t="e">
        <f>#REF!</f>
        <v>#REF!</v>
      </c>
      <c r="G297" s="5" t="e">
        <f>#REF!</f>
        <v>#REF!</v>
      </c>
      <c r="H297" s="9" t="e">
        <f>#REF!</f>
        <v>#REF!</v>
      </c>
    </row>
    <row r="298" spans="1:8" ht="15">
      <c r="A298" s="5" t="e">
        <f>#REF!</f>
        <v>#REF!</v>
      </c>
      <c r="B298" s="9" t="e">
        <f>#REF!</f>
        <v>#REF!</v>
      </c>
      <c r="C298" s="5" t="e">
        <f>#REF!</f>
        <v>#REF!</v>
      </c>
      <c r="D298" s="9" t="e">
        <f>#REF!</f>
        <v>#REF!</v>
      </c>
      <c r="E298" s="5" t="e">
        <f>#REF!</f>
        <v>#REF!</v>
      </c>
      <c r="F298" s="9" t="e">
        <f>#REF!</f>
        <v>#REF!</v>
      </c>
      <c r="G298" s="5" t="e">
        <f>#REF!</f>
        <v>#REF!</v>
      </c>
      <c r="H298" s="9" t="e">
        <f>#REF!</f>
        <v>#REF!</v>
      </c>
    </row>
    <row r="299" spans="1:8" ht="15">
      <c r="A299" s="5" t="e">
        <f>#REF!</f>
        <v>#REF!</v>
      </c>
      <c r="B299" s="9" t="e">
        <f>#REF!</f>
        <v>#REF!</v>
      </c>
      <c r="C299" s="5" t="e">
        <f>#REF!</f>
        <v>#REF!</v>
      </c>
      <c r="D299" s="9" t="e">
        <f>#REF!</f>
        <v>#REF!</v>
      </c>
      <c r="E299" s="5" t="e">
        <f>#REF!</f>
        <v>#REF!</v>
      </c>
      <c r="F299" s="9" t="e">
        <f>#REF!</f>
        <v>#REF!</v>
      </c>
      <c r="G299" s="5" t="e">
        <f>#REF!</f>
        <v>#REF!</v>
      </c>
      <c r="H299" s="9" t="e">
        <f>#REF!</f>
        <v>#REF!</v>
      </c>
    </row>
    <row r="300" spans="1:8" ht="15">
      <c r="A300" s="5" t="e">
        <f>#REF!</f>
        <v>#REF!</v>
      </c>
      <c r="B300" s="9" t="e">
        <f>#REF!</f>
        <v>#REF!</v>
      </c>
      <c r="C300" s="5" t="e">
        <f>#REF!</f>
        <v>#REF!</v>
      </c>
      <c r="D300" s="9" t="e">
        <f>#REF!</f>
        <v>#REF!</v>
      </c>
      <c r="E300" s="5" t="e">
        <f>#REF!</f>
        <v>#REF!</v>
      </c>
      <c r="F300" s="9" t="e">
        <f>#REF!</f>
        <v>#REF!</v>
      </c>
      <c r="G300" s="5" t="e">
        <f>#REF!</f>
        <v>#REF!</v>
      </c>
      <c r="H300" s="9" t="e">
        <f>#REF!</f>
        <v>#REF!</v>
      </c>
    </row>
    <row r="301" spans="1:8" ht="15">
      <c r="A301" s="5" t="e">
        <f>#REF!</f>
        <v>#REF!</v>
      </c>
      <c r="B301" s="9" t="e">
        <f>#REF!</f>
        <v>#REF!</v>
      </c>
      <c r="C301" s="5" t="e">
        <f>#REF!</f>
        <v>#REF!</v>
      </c>
      <c r="D301" s="9" t="e">
        <f>#REF!</f>
        <v>#REF!</v>
      </c>
      <c r="E301" s="5" t="e">
        <f>#REF!</f>
        <v>#REF!</v>
      </c>
      <c r="F301" s="9" t="e">
        <f>#REF!</f>
        <v>#REF!</v>
      </c>
      <c r="G301" s="5" t="e">
        <f>#REF!</f>
        <v>#REF!</v>
      </c>
      <c r="H301" s="9" t="e">
        <f>#REF!</f>
        <v>#REF!</v>
      </c>
    </row>
    <row r="302" spans="1:8" ht="15">
      <c r="A302" s="5" t="e">
        <f>#REF!</f>
        <v>#REF!</v>
      </c>
      <c r="B302" s="9" t="e">
        <f>#REF!</f>
        <v>#REF!</v>
      </c>
      <c r="C302" s="5" t="e">
        <f>#REF!</f>
        <v>#REF!</v>
      </c>
      <c r="D302" s="9" t="e">
        <f>#REF!</f>
        <v>#REF!</v>
      </c>
      <c r="E302" s="5" t="e">
        <f>#REF!</f>
        <v>#REF!</v>
      </c>
      <c r="F302" s="9" t="e">
        <f>#REF!</f>
        <v>#REF!</v>
      </c>
      <c r="G302" s="5" t="e">
        <f>#REF!</f>
        <v>#REF!</v>
      </c>
      <c r="H302" s="9" t="e">
        <f>#REF!</f>
        <v>#REF!</v>
      </c>
    </row>
    <row r="303" spans="1:8" ht="15">
      <c r="A303" s="5" t="e">
        <f>#REF!</f>
        <v>#REF!</v>
      </c>
      <c r="B303" s="9" t="e">
        <f>#REF!</f>
        <v>#REF!</v>
      </c>
      <c r="C303" s="5" t="e">
        <f>#REF!</f>
        <v>#REF!</v>
      </c>
      <c r="D303" s="9" t="e">
        <f>#REF!</f>
        <v>#REF!</v>
      </c>
      <c r="E303" s="5" t="e">
        <f>#REF!</f>
        <v>#REF!</v>
      </c>
      <c r="F303" s="9" t="e">
        <f>#REF!</f>
        <v>#REF!</v>
      </c>
      <c r="G303" s="5" t="e">
        <f>#REF!</f>
        <v>#REF!</v>
      </c>
      <c r="H303" s="9" t="e">
        <f>#REF!</f>
        <v>#REF!</v>
      </c>
    </row>
    <row r="304" spans="1:8" ht="15">
      <c r="A304" s="5" t="e">
        <f>#REF!</f>
        <v>#REF!</v>
      </c>
      <c r="B304" s="9" t="e">
        <f>#REF!</f>
        <v>#REF!</v>
      </c>
      <c r="C304" s="5" t="e">
        <f>#REF!</f>
        <v>#REF!</v>
      </c>
      <c r="D304" s="9" t="e">
        <f>#REF!</f>
        <v>#REF!</v>
      </c>
      <c r="E304" s="5" t="e">
        <f>#REF!</f>
        <v>#REF!</v>
      </c>
      <c r="F304" s="9" t="e">
        <f>#REF!</f>
        <v>#REF!</v>
      </c>
      <c r="G304" s="5" t="e">
        <f>#REF!</f>
        <v>#REF!</v>
      </c>
      <c r="H304" s="9" t="e">
        <f>#REF!</f>
        <v>#REF!</v>
      </c>
    </row>
    <row r="305" spans="1:8" ht="15">
      <c r="A305" s="5" t="e">
        <f>#REF!</f>
        <v>#REF!</v>
      </c>
      <c r="B305" s="9" t="e">
        <f>#REF!</f>
        <v>#REF!</v>
      </c>
      <c r="C305" s="5" t="e">
        <f>#REF!</f>
        <v>#REF!</v>
      </c>
      <c r="D305" s="9" t="e">
        <f>#REF!</f>
        <v>#REF!</v>
      </c>
      <c r="E305" s="5" t="e">
        <f>#REF!</f>
        <v>#REF!</v>
      </c>
      <c r="F305" s="9" t="e">
        <f>#REF!</f>
        <v>#REF!</v>
      </c>
      <c r="G305" s="5" t="e">
        <f>#REF!</f>
        <v>#REF!</v>
      </c>
      <c r="H305" s="9" t="e">
        <f>#REF!</f>
        <v>#REF!</v>
      </c>
    </row>
    <row r="306" spans="1:8" ht="15">
      <c r="A306" s="5" t="e">
        <f>#REF!</f>
        <v>#REF!</v>
      </c>
      <c r="B306" s="9" t="e">
        <f>#REF!</f>
        <v>#REF!</v>
      </c>
      <c r="C306" s="5" t="e">
        <f>#REF!</f>
        <v>#REF!</v>
      </c>
      <c r="D306" s="9" t="e">
        <f>#REF!</f>
        <v>#REF!</v>
      </c>
      <c r="E306" s="5" t="e">
        <f>#REF!</f>
        <v>#REF!</v>
      </c>
      <c r="F306" s="9" t="e">
        <f>#REF!</f>
        <v>#REF!</v>
      </c>
      <c r="G306" s="5" t="e">
        <f>#REF!</f>
        <v>#REF!</v>
      </c>
      <c r="H306" s="9" t="e">
        <f>#REF!</f>
        <v>#REF!</v>
      </c>
    </row>
    <row r="307" spans="1:8" s="28" customFormat="1" ht="15">
      <c r="A307" s="13" t="s">
        <v>442</v>
      </c>
      <c r="B307" s="8"/>
      <c r="C307" s="13"/>
      <c r="D307" s="8"/>
      <c r="E307" s="13"/>
      <c r="F307" s="8"/>
      <c r="G307" s="13"/>
      <c r="H307" s="8"/>
    </row>
    <row r="308" spans="1:8" ht="15">
      <c r="A308" s="13"/>
      <c r="B308" s="8"/>
      <c r="C308" s="13"/>
      <c r="D308" s="8"/>
      <c r="E308" s="8"/>
      <c r="F308" s="8"/>
      <c r="G308" s="8"/>
      <c r="H308" s="8"/>
    </row>
    <row r="309" spans="1:8" ht="15">
      <c r="A309" s="5" t="e">
        <f>#REF!</f>
        <v>#REF!</v>
      </c>
      <c r="B309" s="9" t="e">
        <f>#REF!</f>
        <v>#REF!</v>
      </c>
      <c r="C309" s="5" t="e">
        <f>#REF!</f>
        <v>#REF!</v>
      </c>
      <c r="D309" s="9" t="e">
        <f>#REF!</f>
        <v>#REF!</v>
      </c>
      <c r="E309" s="5" t="e">
        <f>#REF!</f>
        <v>#REF!</v>
      </c>
      <c r="F309" s="9" t="e">
        <f>#REF!</f>
        <v>#REF!</v>
      </c>
      <c r="G309" s="5" t="e">
        <f>#REF!</f>
        <v>#REF!</v>
      </c>
      <c r="H309" s="9" t="e">
        <f>#REF!</f>
        <v>#REF!</v>
      </c>
    </row>
    <row r="310" spans="1:8" ht="15">
      <c r="A310" s="5" t="e">
        <f>#REF!</f>
        <v>#REF!</v>
      </c>
      <c r="B310" s="9" t="e">
        <f>#REF!</f>
        <v>#REF!</v>
      </c>
      <c r="C310" s="5" t="e">
        <f>#REF!</f>
        <v>#REF!</v>
      </c>
      <c r="D310" s="9" t="e">
        <f>#REF!</f>
        <v>#REF!</v>
      </c>
      <c r="E310" s="5" t="e">
        <f>#REF!</f>
        <v>#REF!</v>
      </c>
      <c r="F310" s="9" t="e">
        <f>#REF!</f>
        <v>#REF!</v>
      </c>
      <c r="G310" s="5" t="e">
        <f>#REF!</f>
        <v>#REF!</v>
      </c>
      <c r="H310" s="9" t="e">
        <f>#REF!</f>
        <v>#REF!</v>
      </c>
    </row>
    <row r="311" spans="1:8" ht="15">
      <c r="A311" s="5" t="e">
        <f>#REF!</f>
        <v>#REF!</v>
      </c>
      <c r="B311" s="9" t="e">
        <f>#REF!</f>
        <v>#REF!</v>
      </c>
      <c r="C311" s="5" t="e">
        <f>#REF!</f>
        <v>#REF!</v>
      </c>
      <c r="D311" s="9" t="e">
        <f>#REF!</f>
        <v>#REF!</v>
      </c>
      <c r="E311" s="5" t="e">
        <f>#REF!</f>
        <v>#REF!</v>
      </c>
      <c r="F311" s="9" t="e">
        <f>#REF!</f>
        <v>#REF!</v>
      </c>
      <c r="G311" s="5" t="e">
        <f>#REF!</f>
        <v>#REF!</v>
      </c>
      <c r="H311" s="9" t="e">
        <f>#REF!</f>
        <v>#REF!</v>
      </c>
    </row>
    <row r="312" spans="1:8" ht="15">
      <c r="A312" s="5" t="e">
        <f>#REF!</f>
        <v>#REF!</v>
      </c>
      <c r="B312" s="9" t="e">
        <f>#REF!</f>
        <v>#REF!</v>
      </c>
      <c r="C312" s="5" t="e">
        <f>#REF!</f>
        <v>#REF!</v>
      </c>
      <c r="D312" s="9" t="e">
        <f>#REF!</f>
        <v>#REF!</v>
      </c>
      <c r="E312" s="5" t="e">
        <f>#REF!</f>
        <v>#REF!</v>
      </c>
      <c r="F312" s="9" t="e">
        <f>#REF!</f>
        <v>#REF!</v>
      </c>
      <c r="G312" s="5" t="e">
        <f>#REF!</f>
        <v>#REF!</v>
      </c>
      <c r="H312" s="9" t="e">
        <f>#REF!</f>
        <v>#REF!</v>
      </c>
    </row>
    <row r="313" spans="1:8" ht="15">
      <c r="A313" s="5" t="e">
        <f>#REF!</f>
        <v>#REF!</v>
      </c>
      <c r="B313" s="9" t="e">
        <f>#REF!</f>
        <v>#REF!</v>
      </c>
      <c r="C313" s="5" t="e">
        <f>#REF!</f>
        <v>#REF!</v>
      </c>
      <c r="D313" s="9" t="e">
        <f>#REF!</f>
        <v>#REF!</v>
      </c>
      <c r="E313" s="5" t="e">
        <f>#REF!</f>
        <v>#REF!</v>
      </c>
      <c r="F313" s="9" t="e">
        <f>#REF!</f>
        <v>#REF!</v>
      </c>
      <c r="G313" s="5" t="e">
        <f>#REF!</f>
        <v>#REF!</v>
      </c>
      <c r="H313" s="9" t="e">
        <f>#REF!</f>
        <v>#REF!</v>
      </c>
    </row>
    <row r="314" spans="1:8" ht="15">
      <c r="A314" s="5" t="e">
        <f>#REF!</f>
        <v>#REF!</v>
      </c>
      <c r="B314" s="9" t="e">
        <f>#REF!</f>
        <v>#REF!</v>
      </c>
      <c r="C314" s="5" t="e">
        <f>#REF!</f>
        <v>#REF!</v>
      </c>
      <c r="D314" s="9" t="e">
        <f>#REF!</f>
        <v>#REF!</v>
      </c>
      <c r="E314" s="5" t="e">
        <f>#REF!</f>
        <v>#REF!</v>
      </c>
      <c r="F314" s="9" t="e">
        <f>#REF!</f>
        <v>#REF!</v>
      </c>
      <c r="G314" s="5" t="e">
        <f>#REF!</f>
        <v>#REF!</v>
      </c>
      <c r="H314" s="9" t="e">
        <f>#REF!</f>
        <v>#REF!</v>
      </c>
    </row>
    <row r="315" spans="1:8" ht="15">
      <c r="A315" s="5" t="e">
        <f>#REF!</f>
        <v>#REF!</v>
      </c>
      <c r="B315" s="9" t="e">
        <f>#REF!</f>
        <v>#REF!</v>
      </c>
      <c r="C315" s="5" t="e">
        <f>#REF!</f>
        <v>#REF!</v>
      </c>
      <c r="D315" s="9" t="e">
        <f>#REF!</f>
        <v>#REF!</v>
      </c>
      <c r="E315" s="5" t="e">
        <f>#REF!</f>
        <v>#REF!</v>
      </c>
      <c r="F315" s="9" t="e">
        <f>#REF!</f>
        <v>#REF!</v>
      </c>
      <c r="G315" s="5" t="e">
        <f>#REF!</f>
        <v>#REF!</v>
      </c>
      <c r="H315" s="9" t="e">
        <f>#REF!</f>
        <v>#REF!</v>
      </c>
    </row>
    <row r="316" spans="1:8" ht="15">
      <c r="A316" s="5" t="e">
        <f>#REF!</f>
        <v>#REF!</v>
      </c>
      <c r="B316" s="9" t="e">
        <f>#REF!</f>
        <v>#REF!</v>
      </c>
      <c r="C316" s="5" t="e">
        <f>#REF!</f>
        <v>#REF!</v>
      </c>
      <c r="D316" s="9" t="e">
        <f>#REF!</f>
        <v>#REF!</v>
      </c>
      <c r="E316" s="5" t="e">
        <f>#REF!</f>
        <v>#REF!</v>
      </c>
      <c r="F316" s="9" t="e">
        <f>#REF!</f>
        <v>#REF!</v>
      </c>
      <c r="G316" s="5" t="e">
        <f>#REF!</f>
        <v>#REF!</v>
      </c>
      <c r="H316" s="9" t="e">
        <f>#REF!</f>
        <v>#REF!</v>
      </c>
    </row>
    <row r="317" spans="1:8" ht="15">
      <c r="A317" s="5" t="e">
        <f>#REF!</f>
        <v>#REF!</v>
      </c>
      <c r="B317" s="9" t="e">
        <f>#REF!</f>
        <v>#REF!</v>
      </c>
      <c r="C317" s="5" t="e">
        <f>#REF!</f>
        <v>#REF!</v>
      </c>
      <c r="D317" s="9" t="e">
        <f>#REF!</f>
        <v>#REF!</v>
      </c>
      <c r="E317" s="5" t="e">
        <f>#REF!</f>
        <v>#REF!</v>
      </c>
      <c r="F317" s="9" t="e">
        <f>#REF!</f>
        <v>#REF!</v>
      </c>
      <c r="G317" s="5" t="e">
        <f>#REF!</f>
        <v>#REF!</v>
      </c>
      <c r="H317" s="9" t="e">
        <f>#REF!</f>
        <v>#REF!</v>
      </c>
    </row>
    <row r="318" spans="1:8" ht="15">
      <c r="A318" s="5" t="e">
        <f>#REF!</f>
        <v>#REF!</v>
      </c>
      <c r="B318" s="9" t="e">
        <f>#REF!</f>
        <v>#REF!</v>
      </c>
      <c r="C318" s="5" t="e">
        <f>#REF!</f>
        <v>#REF!</v>
      </c>
      <c r="D318" s="9" t="e">
        <f>#REF!</f>
        <v>#REF!</v>
      </c>
      <c r="E318" s="5" t="e">
        <f>#REF!</f>
        <v>#REF!</v>
      </c>
      <c r="F318" s="9" t="e">
        <f>#REF!</f>
        <v>#REF!</v>
      </c>
      <c r="G318" s="5" t="e">
        <f>#REF!</f>
        <v>#REF!</v>
      </c>
      <c r="H318" s="9" t="e">
        <f>#REF!</f>
        <v>#REF!</v>
      </c>
    </row>
    <row r="319" spans="1:8" ht="15">
      <c r="A319" s="5" t="e">
        <f>#REF!</f>
        <v>#REF!</v>
      </c>
      <c r="B319" s="9" t="e">
        <f>#REF!</f>
        <v>#REF!</v>
      </c>
      <c r="C319" s="5" t="e">
        <f>#REF!</f>
        <v>#REF!</v>
      </c>
      <c r="D319" s="9" t="e">
        <f>#REF!</f>
        <v>#REF!</v>
      </c>
      <c r="E319" s="5" t="e">
        <f>#REF!</f>
        <v>#REF!</v>
      </c>
      <c r="F319" s="9" t="e">
        <f>#REF!</f>
        <v>#REF!</v>
      </c>
      <c r="G319" s="5" t="e">
        <f>#REF!</f>
        <v>#REF!</v>
      </c>
      <c r="H319" s="9" t="e">
        <f>#REF!</f>
        <v>#REF!</v>
      </c>
    </row>
    <row r="320" spans="1:8" ht="15">
      <c r="A320" s="5" t="e">
        <f>#REF!</f>
        <v>#REF!</v>
      </c>
      <c r="B320" s="9" t="e">
        <f>#REF!</f>
        <v>#REF!</v>
      </c>
      <c r="C320" s="5" t="e">
        <f>#REF!</f>
        <v>#REF!</v>
      </c>
      <c r="D320" s="9" t="e">
        <f>#REF!</f>
        <v>#REF!</v>
      </c>
      <c r="E320" s="5" t="e">
        <f>#REF!</f>
        <v>#REF!</v>
      </c>
      <c r="F320" s="9" t="e">
        <f>#REF!</f>
        <v>#REF!</v>
      </c>
      <c r="G320" s="5" t="e">
        <f>#REF!</f>
        <v>#REF!</v>
      </c>
      <c r="H320" s="9" t="e">
        <f>#REF!</f>
        <v>#REF!</v>
      </c>
    </row>
    <row r="321" spans="1:8" ht="15">
      <c r="A321" s="5" t="e">
        <f>#REF!</f>
        <v>#REF!</v>
      </c>
      <c r="B321" s="9" t="e">
        <f>#REF!</f>
        <v>#REF!</v>
      </c>
      <c r="C321" s="5" t="e">
        <f>#REF!</f>
        <v>#REF!</v>
      </c>
      <c r="D321" s="9" t="e">
        <f>#REF!</f>
        <v>#REF!</v>
      </c>
      <c r="E321" s="5" t="e">
        <f>#REF!</f>
        <v>#REF!</v>
      </c>
      <c r="F321" s="9" t="e">
        <f>#REF!</f>
        <v>#REF!</v>
      </c>
      <c r="G321" s="5" t="e">
        <f>#REF!</f>
        <v>#REF!</v>
      </c>
      <c r="H321" s="9" t="e">
        <f>#REF!</f>
        <v>#REF!</v>
      </c>
    </row>
    <row r="322" spans="1:8" ht="15">
      <c r="A322" s="5" t="e">
        <f>#REF!</f>
        <v>#REF!</v>
      </c>
      <c r="B322" s="9" t="e">
        <f>#REF!</f>
        <v>#REF!</v>
      </c>
      <c r="C322" s="5" t="e">
        <f>#REF!</f>
        <v>#REF!</v>
      </c>
      <c r="D322" s="9" t="e">
        <f>#REF!</f>
        <v>#REF!</v>
      </c>
      <c r="E322" s="5" t="e">
        <f>#REF!</f>
        <v>#REF!</v>
      </c>
      <c r="F322" s="9" t="e">
        <f>#REF!</f>
        <v>#REF!</v>
      </c>
      <c r="G322" s="5" t="e">
        <f>#REF!</f>
        <v>#REF!</v>
      </c>
      <c r="H322" s="9" t="e">
        <f>#REF!</f>
        <v>#REF!</v>
      </c>
    </row>
    <row r="323" spans="1:8" ht="15">
      <c r="A323" s="5" t="e">
        <f>#REF!</f>
        <v>#REF!</v>
      </c>
      <c r="B323" s="9" t="e">
        <f>#REF!</f>
        <v>#REF!</v>
      </c>
      <c r="C323" s="5" t="e">
        <f>#REF!</f>
        <v>#REF!</v>
      </c>
      <c r="D323" s="9" t="e">
        <f>#REF!</f>
        <v>#REF!</v>
      </c>
      <c r="E323" s="5" t="e">
        <f>#REF!</f>
        <v>#REF!</v>
      </c>
      <c r="F323" s="9" t="e">
        <f>#REF!</f>
        <v>#REF!</v>
      </c>
      <c r="G323" s="5" t="e">
        <f>#REF!</f>
        <v>#REF!</v>
      </c>
      <c r="H323" s="9" t="e">
        <f>#REF!</f>
        <v>#REF!</v>
      </c>
    </row>
    <row r="324" spans="1:8" ht="15">
      <c r="A324" s="5" t="e">
        <f>#REF!</f>
        <v>#REF!</v>
      </c>
      <c r="B324" s="9" t="e">
        <f>#REF!</f>
        <v>#REF!</v>
      </c>
      <c r="C324" s="5" t="e">
        <f>#REF!</f>
        <v>#REF!</v>
      </c>
      <c r="D324" s="9" t="e">
        <f>#REF!</f>
        <v>#REF!</v>
      </c>
      <c r="E324" s="5" t="e">
        <f>#REF!</f>
        <v>#REF!</v>
      </c>
      <c r="F324" s="9" t="e">
        <f>#REF!</f>
        <v>#REF!</v>
      </c>
      <c r="G324" s="5" t="e">
        <f>#REF!</f>
        <v>#REF!</v>
      </c>
      <c r="H324" s="9" t="e">
        <f>#REF!</f>
        <v>#REF!</v>
      </c>
    </row>
    <row r="325" spans="1:8" ht="15">
      <c r="A325" s="5" t="e">
        <f>#REF!</f>
        <v>#REF!</v>
      </c>
      <c r="B325" s="9" t="e">
        <f>#REF!</f>
        <v>#REF!</v>
      </c>
      <c r="C325" s="5" t="e">
        <f>#REF!</f>
        <v>#REF!</v>
      </c>
      <c r="D325" s="9" t="e">
        <f>#REF!</f>
        <v>#REF!</v>
      </c>
      <c r="E325" s="5" t="e">
        <f>#REF!</f>
        <v>#REF!</v>
      </c>
      <c r="F325" s="9" t="e">
        <f>#REF!</f>
        <v>#REF!</v>
      </c>
      <c r="G325" s="5" t="e">
        <f>#REF!</f>
        <v>#REF!</v>
      </c>
      <c r="H325" s="9" t="e">
        <f>#REF!</f>
        <v>#REF!</v>
      </c>
    </row>
    <row r="326" spans="1:8" ht="15">
      <c r="A326" s="5" t="e">
        <f>#REF!</f>
        <v>#REF!</v>
      </c>
      <c r="B326" s="9" t="e">
        <f>#REF!</f>
        <v>#REF!</v>
      </c>
      <c r="C326" s="5" t="e">
        <f>#REF!</f>
        <v>#REF!</v>
      </c>
      <c r="D326" s="9" t="e">
        <f>#REF!</f>
        <v>#REF!</v>
      </c>
      <c r="E326" s="5" t="e">
        <f>#REF!</f>
        <v>#REF!</v>
      </c>
      <c r="F326" s="9" t="e">
        <f>#REF!</f>
        <v>#REF!</v>
      </c>
      <c r="G326" s="5" t="e">
        <f>#REF!</f>
        <v>#REF!</v>
      </c>
      <c r="H326" s="9" t="e">
        <f>#REF!</f>
        <v>#REF!</v>
      </c>
    </row>
    <row r="327" spans="1:8" ht="15">
      <c r="A327" s="5" t="e">
        <f>#REF!</f>
        <v>#REF!</v>
      </c>
      <c r="B327" s="9" t="e">
        <f>#REF!</f>
        <v>#REF!</v>
      </c>
      <c r="C327" s="5" t="e">
        <f>#REF!</f>
        <v>#REF!</v>
      </c>
      <c r="D327" s="9" t="e">
        <f>#REF!</f>
        <v>#REF!</v>
      </c>
      <c r="E327" s="5" t="e">
        <f>#REF!</f>
        <v>#REF!</v>
      </c>
      <c r="F327" s="9" t="e">
        <f>#REF!</f>
        <v>#REF!</v>
      </c>
      <c r="G327" s="5" t="e">
        <f>#REF!</f>
        <v>#REF!</v>
      </c>
      <c r="H327" s="9" t="e">
        <f>#REF!</f>
        <v>#REF!</v>
      </c>
    </row>
    <row r="328" spans="1:8" ht="15">
      <c r="A328" s="5" t="e">
        <f>#REF!</f>
        <v>#REF!</v>
      </c>
      <c r="B328" s="9" t="e">
        <f>#REF!</f>
        <v>#REF!</v>
      </c>
      <c r="C328" s="5" t="e">
        <f>#REF!</f>
        <v>#REF!</v>
      </c>
      <c r="D328" s="9" t="e">
        <f>#REF!</f>
        <v>#REF!</v>
      </c>
      <c r="E328" s="5" t="e">
        <f>#REF!</f>
        <v>#REF!</v>
      </c>
      <c r="F328" s="9" t="e">
        <f>#REF!</f>
        <v>#REF!</v>
      </c>
      <c r="G328" s="5" t="e">
        <f>#REF!</f>
        <v>#REF!</v>
      </c>
      <c r="H328" s="9" t="e">
        <f>#REF!</f>
        <v>#REF!</v>
      </c>
    </row>
    <row r="329" spans="1:8" ht="15">
      <c r="A329" s="5" t="e">
        <f>#REF!</f>
        <v>#REF!</v>
      </c>
      <c r="B329" s="9" t="e">
        <f>#REF!</f>
        <v>#REF!</v>
      </c>
      <c r="C329" s="5" t="e">
        <f>#REF!</f>
        <v>#REF!</v>
      </c>
      <c r="D329" s="9" t="e">
        <f>#REF!</f>
        <v>#REF!</v>
      </c>
      <c r="E329" s="5" t="e">
        <f>#REF!</f>
        <v>#REF!</v>
      </c>
      <c r="F329" s="9" t="e">
        <f>#REF!</f>
        <v>#REF!</v>
      </c>
      <c r="G329" s="5" t="e">
        <f>#REF!</f>
        <v>#REF!</v>
      </c>
      <c r="H329" s="9" t="e">
        <f>#REF!</f>
        <v>#REF!</v>
      </c>
    </row>
    <row r="330" spans="1:8" ht="15">
      <c r="A330" s="5" t="e">
        <f>#REF!</f>
        <v>#REF!</v>
      </c>
      <c r="B330" s="9" t="e">
        <f>#REF!</f>
        <v>#REF!</v>
      </c>
      <c r="C330" s="5" t="e">
        <f>#REF!</f>
        <v>#REF!</v>
      </c>
      <c r="D330" s="9" t="e">
        <f>#REF!</f>
        <v>#REF!</v>
      </c>
      <c r="E330" s="5" t="e">
        <f>#REF!</f>
        <v>#REF!</v>
      </c>
      <c r="F330" s="9" t="e">
        <f>#REF!</f>
        <v>#REF!</v>
      </c>
      <c r="G330" s="5" t="e">
        <f>#REF!</f>
        <v>#REF!</v>
      </c>
      <c r="H330" s="9" t="e">
        <f>#REF!</f>
        <v>#REF!</v>
      </c>
    </row>
    <row r="331" spans="1:8" ht="15">
      <c r="A331" s="5" t="e">
        <f>#REF!</f>
        <v>#REF!</v>
      </c>
      <c r="B331" s="9" t="e">
        <f>#REF!</f>
        <v>#REF!</v>
      </c>
      <c r="C331" s="5" t="e">
        <f>#REF!</f>
        <v>#REF!</v>
      </c>
      <c r="D331" s="9" t="e">
        <f>#REF!</f>
        <v>#REF!</v>
      </c>
      <c r="E331" s="5" t="e">
        <f>#REF!</f>
        <v>#REF!</v>
      </c>
      <c r="F331" s="9" t="e">
        <f>#REF!</f>
        <v>#REF!</v>
      </c>
      <c r="G331" s="5" t="e">
        <f>#REF!</f>
        <v>#REF!</v>
      </c>
      <c r="H331" s="9" t="e">
        <f>#REF!</f>
        <v>#REF!</v>
      </c>
    </row>
    <row r="332" spans="1:8" ht="15">
      <c r="A332" s="5" t="e">
        <f>#REF!</f>
        <v>#REF!</v>
      </c>
      <c r="B332" s="9" t="e">
        <f>#REF!</f>
        <v>#REF!</v>
      </c>
      <c r="C332" s="5" t="e">
        <f>#REF!</f>
        <v>#REF!</v>
      </c>
      <c r="D332" s="9" t="e">
        <f>#REF!</f>
        <v>#REF!</v>
      </c>
      <c r="E332" s="5" t="e">
        <f>#REF!</f>
        <v>#REF!</v>
      </c>
      <c r="F332" s="9" t="e">
        <f>#REF!</f>
        <v>#REF!</v>
      </c>
      <c r="G332" s="5" t="e">
        <f>#REF!</f>
        <v>#REF!</v>
      </c>
      <c r="H332" s="9" t="e">
        <f>#REF!</f>
        <v>#REF!</v>
      </c>
    </row>
    <row r="333" spans="1:8" ht="15">
      <c r="A333" s="5" t="e">
        <f>#REF!</f>
        <v>#REF!</v>
      </c>
      <c r="B333" s="9" t="e">
        <f>#REF!</f>
        <v>#REF!</v>
      </c>
      <c r="C333" s="5" t="e">
        <f>#REF!</f>
        <v>#REF!</v>
      </c>
      <c r="D333" s="9" t="e">
        <f>#REF!</f>
        <v>#REF!</v>
      </c>
      <c r="E333" s="5" t="e">
        <f>#REF!</f>
        <v>#REF!</v>
      </c>
      <c r="F333" s="9" t="e">
        <f>#REF!</f>
        <v>#REF!</v>
      </c>
      <c r="G333" s="5" t="e">
        <f>#REF!</f>
        <v>#REF!</v>
      </c>
      <c r="H333" s="9" t="e">
        <f>#REF!</f>
        <v>#REF!</v>
      </c>
    </row>
    <row r="334" spans="1:8" ht="15">
      <c r="A334" s="5" t="e">
        <f>#REF!</f>
        <v>#REF!</v>
      </c>
      <c r="B334" s="9" t="e">
        <f>#REF!</f>
        <v>#REF!</v>
      </c>
      <c r="C334" s="5" t="e">
        <f>#REF!</f>
        <v>#REF!</v>
      </c>
      <c r="D334" s="9" t="e">
        <f>#REF!</f>
        <v>#REF!</v>
      </c>
      <c r="E334" s="5" t="e">
        <f>#REF!</f>
        <v>#REF!</v>
      </c>
      <c r="F334" s="9" t="e">
        <f>#REF!</f>
        <v>#REF!</v>
      </c>
      <c r="G334" s="5" t="e">
        <f>#REF!</f>
        <v>#REF!</v>
      </c>
      <c r="H334" s="9" t="e">
        <f>#REF!</f>
        <v>#REF!</v>
      </c>
    </row>
    <row r="335" spans="1:8" ht="15">
      <c r="A335" s="5" t="e">
        <f>#REF!</f>
        <v>#REF!</v>
      </c>
      <c r="B335" s="9" t="e">
        <f>#REF!</f>
        <v>#REF!</v>
      </c>
      <c r="C335" s="5" t="e">
        <f>#REF!</f>
        <v>#REF!</v>
      </c>
      <c r="D335" s="9" t="e">
        <f>#REF!</f>
        <v>#REF!</v>
      </c>
      <c r="E335" s="5" t="e">
        <f>#REF!</f>
        <v>#REF!</v>
      </c>
      <c r="F335" s="9" t="e">
        <f>#REF!</f>
        <v>#REF!</v>
      </c>
      <c r="G335" s="5" t="e">
        <f>#REF!</f>
        <v>#REF!</v>
      </c>
      <c r="H335" s="9" t="e">
        <f>#REF!</f>
        <v>#REF!</v>
      </c>
    </row>
    <row r="336" spans="1:8" ht="15">
      <c r="A336" s="5" t="e">
        <f>#REF!</f>
        <v>#REF!</v>
      </c>
      <c r="B336" s="9" t="e">
        <f>#REF!</f>
        <v>#REF!</v>
      </c>
      <c r="C336" s="5" t="e">
        <f>#REF!</f>
        <v>#REF!</v>
      </c>
      <c r="D336" s="9" t="e">
        <f>#REF!</f>
        <v>#REF!</v>
      </c>
      <c r="E336" s="5" t="e">
        <f>#REF!</f>
        <v>#REF!</v>
      </c>
      <c r="F336" s="9" t="e">
        <f>#REF!</f>
        <v>#REF!</v>
      </c>
      <c r="G336" s="5" t="e">
        <f>#REF!</f>
        <v>#REF!</v>
      </c>
      <c r="H336" s="9" t="e">
        <f>#REF!</f>
        <v>#REF!</v>
      </c>
    </row>
    <row r="337" spans="1:8" ht="15">
      <c r="A337" s="5" t="e">
        <f>#REF!</f>
        <v>#REF!</v>
      </c>
      <c r="B337" s="9" t="e">
        <f>#REF!</f>
        <v>#REF!</v>
      </c>
      <c r="C337" s="5" t="e">
        <f>#REF!</f>
        <v>#REF!</v>
      </c>
      <c r="D337" s="9" t="e">
        <f>#REF!</f>
        <v>#REF!</v>
      </c>
      <c r="E337" s="5" t="e">
        <f>#REF!</f>
        <v>#REF!</v>
      </c>
      <c r="F337" s="9" t="e">
        <f>#REF!</f>
        <v>#REF!</v>
      </c>
      <c r="G337" s="5" t="e">
        <f>#REF!</f>
        <v>#REF!</v>
      </c>
      <c r="H337" s="9" t="e">
        <f>#REF!</f>
        <v>#REF!</v>
      </c>
    </row>
    <row r="338" spans="1:8" ht="15">
      <c r="A338" s="5" t="e">
        <f>#REF!</f>
        <v>#REF!</v>
      </c>
      <c r="B338" s="9" t="e">
        <f>#REF!</f>
        <v>#REF!</v>
      </c>
      <c r="C338" s="5" t="e">
        <f>#REF!</f>
        <v>#REF!</v>
      </c>
      <c r="D338" s="9" t="e">
        <f>#REF!</f>
        <v>#REF!</v>
      </c>
      <c r="E338" s="5" t="e">
        <f>#REF!</f>
        <v>#REF!</v>
      </c>
      <c r="F338" s="9" t="e">
        <f>#REF!</f>
        <v>#REF!</v>
      </c>
      <c r="G338" s="5" t="e">
        <f>#REF!</f>
        <v>#REF!</v>
      </c>
      <c r="H338" s="9" t="e">
        <f>#REF!</f>
        <v>#REF!</v>
      </c>
    </row>
    <row r="339" spans="1:8" ht="15">
      <c r="A339" s="5" t="e">
        <f>#REF!</f>
        <v>#REF!</v>
      </c>
      <c r="B339" s="9" t="e">
        <f>#REF!</f>
        <v>#REF!</v>
      </c>
      <c r="C339" s="5" t="e">
        <f>#REF!</f>
        <v>#REF!</v>
      </c>
      <c r="D339" s="9" t="e">
        <f>#REF!</f>
        <v>#REF!</v>
      </c>
      <c r="E339" s="5" t="e">
        <f>#REF!</f>
        <v>#REF!</v>
      </c>
      <c r="F339" s="9" t="e">
        <f>#REF!</f>
        <v>#REF!</v>
      </c>
      <c r="G339" s="5" t="e">
        <f>#REF!</f>
        <v>#REF!</v>
      </c>
      <c r="H339" s="9" t="e">
        <f>#REF!</f>
        <v>#REF!</v>
      </c>
    </row>
    <row r="340" spans="1:8" ht="15">
      <c r="A340" s="5" t="e">
        <f>#REF!</f>
        <v>#REF!</v>
      </c>
      <c r="B340" s="9" t="e">
        <f>#REF!</f>
        <v>#REF!</v>
      </c>
      <c r="C340" s="5" t="e">
        <f>#REF!</f>
        <v>#REF!</v>
      </c>
      <c r="D340" s="9" t="e">
        <f>#REF!</f>
        <v>#REF!</v>
      </c>
      <c r="E340" s="5" t="e">
        <f>#REF!</f>
        <v>#REF!</v>
      </c>
      <c r="F340" s="9" t="e">
        <f>#REF!</f>
        <v>#REF!</v>
      </c>
      <c r="G340" s="5" t="e">
        <f>#REF!</f>
        <v>#REF!</v>
      </c>
      <c r="H340" s="9" t="e">
        <f>#REF!</f>
        <v>#REF!</v>
      </c>
    </row>
    <row r="341" spans="1:8" s="28" customFormat="1" ht="15">
      <c r="A341" s="13" t="s">
        <v>443</v>
      </c>
      <c r="B341" s="8"/>
      <c r="C341" s="13"/>
      <c r="D341" s="8"/>
      <c r="E341" s="13"/>
      <c r="F341" s="8"/>
      <c r="G341" s="13"/>
      <c r="H341" s="8"/>
    </row>
    <row r="343" spans="1:8" ht="15">
      <c r="A343" s="5" t="str">
        <f>'HM-Res'!A5</f>
        <v>HM-01</v>
      </c>
      <c r="B343" s="9" t="str">
        <f>'HM-Res'!B5</f>
        <v>1. seedet</v>
      </c>
      <c r="C343" s="5" t="str">
        <f>'HM-Res'!C5</f>
        <v>-</v>
      </c>
      <c r="D343" s="9" t="str">
        <f>'HM-Res'!D5</f>
        <v>9.-16. seedet</v>
      </c>
      <c r="E343" s="9">
        <f>'HM-Res'!E5</f>
        <v>0</v>
      </c>
      <c r="F343" s="9" t="str">
        <f>'HM-Res'!F5</f>
        <v> </v>
      </c>
      <c r="G343" s="9">
        <f>'HM-Res'!G5</f>
        <v>0</v>
      </c>
      <c r="H343" s="9" t="str">
        <f>'HM-Res'!H5</f>
        <v> </v>
      </c>
    </row>
    <row r="344" spans="1:8" ht="15">
      <c r="A344" s="5" t="str">
        <f>'HM-Res'!A6</f>
        <v>HM-02</v>
      </c>
      <c r="B344" s="9" t="str">
        <f>'HM-Res'!B6</f>
        <v>9.-16. seedet</v>
      </c>
      <c r="C344" s="5" t="str">
        <f>'HM-Res'!C6</f>
        <v>-</v>
      </c>
      <c r="D344" s="9" t="str">
        <f>'HM-Res'!D6</f>
        <v>5.-8. seedet</v>
      </c>
      <c r="E344" s="9">
        <f>'HM-Res'!E6</f>
        <v>0</v>
      </c>
      <c r="F344" s="9" t="str">
        <f>'HM-Res'!F6</f>
        <v> </v>
      </c>
      <c r="G344" s="9">
        <f>'HM-Res'!G6</f>
        <v>0</v>
      </c>
      <c r="H344" s="9" t="str">
        <f>'HM-Res'!H6</f>
        <v> </v>
      </c>
    </row>
    <row r="345" spans="1:8" ht="15">
      <c r="A345" s="5" t="str">
        <f>'HM-Res'!A7</f>
        <v>HM-03</v>
      </c>
      <c r="B345" s="9" t="str">
        <f>'HM-Res'!B7</f>
        <v>5.-8. seedet</v>
      </c>
      <c r="C345" s="5" t="str">
        <f>'HM-Res'!C7</f>
        <v>-</v>
      </c>
      <c r="D345" s="9" t="str">
        <f>'HM-Res'!D7</f>
        <v>9.-16. seedet</v>
      </c>
      <c r="E345" s="9">
        <f>'HM-Res'!E7</f>
        <v>0</v>
      </c>
      <c r="F345" s="9" t="str">
        <f>'HM-Res'!F7</f>
        <v> </v>
      </c>
      <c r="G345" s="9">
        <f>'HM-Res'!G7</f>
        <v>0</v>
      </c>
      <c r="H345" s="9" t="str">
        <f>'HM-Res'!H7</f>
        <v> </v>
      </c>
    </row>
    <row r="346" spans="1:8" ht="15">
      <c r="A346" s="5" t="str">
        <f>'HM-Res'!A8</f>
        <v>HM-04</v>
      </c>
      <c r="B346" s="9" t="str">
        <f>'HM-Res'!B8</f>
        <v>9.-16. seedet</v>
      </c>
      <c r="C346" s="5" t="str">
        <f>'HM-Res'!C8</f>
        <v>-</v>
      </c>
      <c r="D346" s="9" t="str">
        <f>'HM-Res'!D8</f>
        <v>3.-4. seedet</v>
      </c>
      <c r="E346" s="9">
        <f>'HM-Res'!E8</f>
        <v>0</v>
      </c>
      <c r="F346" s="9" t="str">
        <f>'HM-Res'!F8</f>
        <v> </v>
      </c>
      <c r="G346" s="9">
        <f>'HM-Res'!G8</f>
        <v>0</v>
      </c>
      <c r="H346" s="9" t="str">
        <f>'HM-Res'!H8</f>
        <v> </v>
      </c>
    </row>
    <row r="347" spans="1:8" ht="15">
      <c r="A347" s="5" t="str">
        <f>'HM-Res'!A9</f>
        <v>HM-05</v>
      </c>
      <c r="B347" s="9" t="str">
        <f>'HM-Res'!B9</f>
        <v>3.-4. seedet</v>
      </c>
      <c r="C347" s="5" t="str">
        <f>'HM-Res'!C9</f>
        <v>-</v>
      </c>
      <c r="D347" s="9" t="str">
        <f>'HM-Res'!D9</f>
        <v>9.-16. seedet</v>
      </c>
      <c r="E347" s="9">
        <f>'HM-Res'!E9</f>
        <v>0</v>
      </c>
      <c r="F347" s="9" t="str">
        <f>'HM-Res'!F9</f>
        <v> </v>
      </c>
      <c r="G347" s="9">
        <f>'HM-Res'!G9</f>
        <v>0</v>
      </c>
      <c r="H347" s="9" t="str">
        <f>'HM-Res'!H9</f>
        <v> </v>
      </c>
    </row>
    <row r="348" spans="1:8" ht="15">
      <c r="A348" s="5" t="str">
        <f>'HM-Res'!A10</f>
        <v>HM-06</v>
      </c>
      <c r="B348" s="9" t="str">
        <f>'HM-Res'!B10</f>
        <v>9.-16. seedet</v>
      </c>
      <c r="C348" s="5" t="str">
        <f>'HM-Res'!C10</f>
        <v>-</v>
      </c>
      <c r="D348" s="9" t="str">
        <f>'HM-Res'!D10</f>
        <v>5.-8. seedet</v>
      </c>
      <c r="E348" s="9">
        <f>'HM-Res'!E10</f>
        <v>0</v>
      </c>
      <c r="F348" s="9" t="str">
        <f>'HM-Res'!F10</f>
        <v> </v>
      </c>
      <c r="G348" s="9">
        <f>'HM-Res'!G10</f>
        <v>0</v>
      </c>
      <c r="H348" s="9" t="str">
        <f>'HM-Res'!H10</f>
        <v> </v>
      </c>
    </row>
    <row r="349" spans="1:8" ht="15">
      <c r="A349" s="5" t="str">
        <f>'HM-Res'!A11</f>
        <v>HM-07</v>
      </c>
      <c r="B349" s="9" t="str">
        <f>'HM-Res'!B11</f>
        <v>5.-8. seedet</v>
      </c>
      <c r="C349" s="5" t="str">
        <f>'HM-Res'!C11</f>
        <v>-</v>
      </c>
      <c r="D349" s="9" t="str">
        <f>'HM-Res'!D11</f>
        <v>9.-16. seedet</v>
      </c>
      <c r="E349" s="9">
        <f>'HM-Res'!E11</f>
        <v>0</v>
      </c>
      <c r="F349" s="9" t="str">
        <f>'HM-Res'!F11</f>
        <v> </v>
      </c>
      <c r="G349" s="9">
        <f>'HM-Res'!G11</f>
        <v>0</v>
      </c>
      <c r="H349" s="9" t="str">
        <f>'HM-Res'!H11</f>
        <v> </v>
      </c>
    </row>
    <row r="350" spans="1:8" ht="15">
      <c r="A350" s="5" t="str">
        <f>'HM-Res'!A12</f>
        <v>HM-08</v>
      </c>
      <c r="B350" s="9" t="str">
        <f>'HM-Res'!B12</f>
        <v>9.-16. seedet</v>
      </c>
      <c r="C350" s="5" t="str">
        <f>'HM-Res'!C12</f>
        <v>-</v>
      </c>
      <c r="D350" s="9" t="str">
        <f>'HM-Res'!D12</f>
        <v>2. seedet</v>
      </c>
      <c r="E350" s="9">
        <f>'HM-Res'!E12</f>
        <v>0</v>
      </c>
      <c r="F350" s="9" t="str">
        <f>'HM-Res'!F12</f>
        <v> </v>
      </c>
      <c r="G350" s="9">
        <f>'HM-Res'!G12</f>
        <v>0</v>
      </c>
      <c r="H350" s="9" t="str">
        <f>'HM-Res'!H12</f>
        <v> </v>
      </c>
    </row>
    <row r="351" spans="1:8" ht="15">
      <c r="A351" s="5" t="str">
        <f>'HM-Res'!A13</f>
        <v>HM-09</v>
      </c>
      <c r="B351" s="9" t="str">
        <f>'HM-Res'!B13</f>
        <v> </v>
      </c>
      <c r="C351" s="5" t="str">
        <f>'HM-Res'!C13</f>
        <v>-</v>
      </c>
      <c r="D351" s="9" t="str">
        <f>'HM-Res'!D13</f>
        <v> </v>
      </c>
      <c r="E351" s="9">
        <f>'HM-Res'!E13</f>
        <v>0</v>
      </c>
      <c r="F351" s="9" t="str">
        <f>'HM-Res'!F13</f>
        <v> </v>
      </c>
      <c r="G351" s="9">
        <f>'HM-Res'!G13</f>
        <v>0</v>
      </c>
      <c r="H351" s="9" t="str">
        <f>'HM-Res'!H13</f>
        <v> </v>
      </c>
    </row>
    <row r="352" spans="1:8" ht="15">
      <c r="A352" s="5" t="str">
        <f>'HM-Res'!A14</f>
        <v>HM-10</v>
      </c>
      <c r="B352" s="9" t="str">
        <f>'HM-Res'!B14</f>
        <v> </v>
      </c>
      <c r="C352" s="5" t="str">
        <f>'HM-Res'!C14</f>
        <v>-</v>
      </c>
      <c r="D352" s="9" t="str">
        <f>'HM-Res'!D14</f>
        <v> </v>
      </c>
      <c r="E352" s="9">
        <f>'HM-Res'!E14</f>
        <v>0</v>
      </c>
      <c r="F352" s="9" t="str">
        <f>'HM-Res'!F14</f>
        <v> </v>
      </c>
      <c r="G352" s="9">
        <f>'HM-Res'!G14</f>
        <v>0</v>
      </c>
      <c r="H352" s="9" t="str">
        <f>'HM-Res'!H14</f>
        <v> </v>
      </c>
    </row>
    <row r="353" spans="1:8" ht="15">
      <c r="A353" s="5" t="str">
        <f>'HM-Res'!A15</f>
        <v>HM-11</v>
      </c>
      <c r="B353" s="9" t="str">
        <f>'HM-Res'!B15</f>
        <v> </v>
      </c>
      <c r="C353" s="5" t="str">
        <f>'HM-Res'!C15</f>
        <v>-</v>
      </c>
      <c r="D353" s="9" t="str">
        <f>'HM-Res'!D15</f>
        <v> </v>
      </c>
      <c r="E353" s="9">
        <f>'HM-Res'!E15</f>
        <v>0</v>
      </c>
      <c r="F353" s="9" t="str">
        <f>'HM-Res'!F15</f>
        <v> </v>
      </c>
      <c r="G353" s="9">
        <f>'HM-Res'!G15</f>
        <v>0</v>
      </c>
      <c r="H353" s="9" t="str">
        <f>'HM-Res'!H15</f>
        <v> </v>
      </c>
    </row>
    <row r="354" spans="1:8" ht="15">
      <c r="A354" s="5" t="str">
        <f>'HM-Res'!A16</f>
        <v>HM-12</v>
      </c>
      <c r="B354" s="9" t="str">
        <f>'HM-Res'!B16</f>
        <v> </v>
      </c>
      <c r="C354" s="5" t="str">
        <f>'HM-Res'!C16</f>
        <v>-</v>
      </c>
      <c r="D354" s="9" t="str">
        <f>'HM-Res'!D16</f>
        <v> </v>
      </c>
      <c r="E354" s="9">
        <f>'HM-Res'!E16</f>
        <v>0</v>
      </c>
      <c r="F354" s="9" t="str">
        <f>'HM-Res'!F16</f>
        <v> </v>
      </c>
      <c r="G354" s="9">
        <f>'HM-Res'!G16</f>
        <v>0</v>
      </c>
      <c r="H354" s="9" t="str">
        <f>'HM-Res'!H16</f>
        <v> </v>
      </c>
    </row>
    <row r="355" spans="1:8" ht="15">
      <c r="A355" s="5" t="str">
        <f>'HM-Res'!A17</f>
        <v>HM-13</v>
      </c>
      <c r="B355" s="9" t="str">
        <f>'HM-Res'!B17</f>
        <v> </v>
      </c>
      <c r="C355" s="5" t="str">
        <f>'HM-Res'!C17</f>
        <v>-</v>
      </c>
      <c r="D355" s="9" t="str">
        <f>'HM-Res'!D17</f>
        <v> </v>
      </c>
      <c r="E355" s="9">
        <f>'HM-Res'!E17</f>
        <v>0</v>
      </c>
      <c r="F355" s="9" t="str">
        <f>'HM-Res'!F17</f>
        <v> </v>
      </c>
      <c r="G355" s="9">
        <f>'HM-Res'!G17</f>
        <v>0</v>
      </c>
      <c r="H355" s="9" t="str">
        <f>'HM-Res'!H17</f>
        <v> </v>
      </c>
    </row>
    <row r="356" spans="1:8" ht="15">
      <c r="A356" s="5" t="str">
        <f>'HM-Res'!A18</f>
        <v>HM-14</v>
      </c>
      <c r="B356" s="9" t="str">
        <f>'HM-Res'!B18</f>
        <v> </v>
      </c>
      <c r="C356" s="5" t="str">
        <f>'HM-Res'!C18</f>
        <v>-</v>
      </c>
      <c r="D356" s="9" t="str">
        <f>'HM-Res'!D18</f>
        <v> </v>
      </c>
      <c r="E356" s="9">
        <f>'HM-Res'!E18</f>
        <v>0</v>
      </c>
      <c r="F356" s="9" t="str">
        <f>'HM-Res'!F18</f>
        <v> </v>
      </c>
      <c r="G356" s="9">
        <f>'HM-Res'!G18</f>
        <v>0</v>
      </c>
      <c r="H356" s="9" t="str">
        <f>'HM-Res'!H18</f>
        <v> </v>
      </c>
    </row>
    <row r="357" spans="1:8" ht="15">
      <c r="A357" s="5" t="str">
        <f>'HM-Res'!A19</f>
        <v>HM-15</v>
      </c>
      <c r="B357" s="9" t="str">
        <f>'HM-Res'!B19</f>
        <v> </v>
      </c>
      <c r="C357" s="5" t="str">
        <f>'HM-Res'!C19</f>
        <v>-</v>
      </c>
      <c r="D357" s="9" t="str">
        <f>'HM-Res'!D19</f>
        <v> </v>
      </c>
      <c r="E357" s="9">
        <f>'HM-Res'!E19</f>
        <v>0</v>
      </c>
      <c r="F357" s="9" t="str">
        <f>'HM-Res'!F19</f>
        <v> </v>
      </c>
      <c r="G357" s="9">
        <f>'HM-Res'!G19</f>
        <v>0</v>
      </c>
      <c r="H357" s="9" t="str">
        <f>'HM-Res'!H19</f>
        <v> </v>
      </c>
    </row>
    <row r="358" spans="1:8" ht="15">
      <c r="A358" s="5" t="str">
        <f>'HM-Res'!A20</f>
        <v>HM-16</v>
      </c>
      <c r="B358" s="9" t="str">
        <f>'HM-Res'!B20</f>
        <v> </v>
      </c>
      <c r="C358" s="5" t="str">
        <f>'HM-Res'!C20</f>
        <v>-</v>
      </c>
      <c r="D358" s="9" t="str">
        <f>'HM-Res'!D20</f>
        <v> </v>
      </c>
      <c r="E358" s="9">
        <f>'HM-Res'!E20</f>
        <v>0</v>
      </c>
      <c r="F358" s="9" t="str">
        <f>'HM-Res'!F20</f>
        <v> </v>
      </c>
      <c r="G358" s="9">
        <f>'HM-Res'!G20</f>
        <v>0</v>
      </c>
      <c r="H358" s="9" t="str">
        <f>'HM-Res'!H20</f>
        <v> </v>
      </c>
    </row>
    <row r="359" spans="1:8" ht="15">
      <c r="A359" s="5" t="str">
        <f>'HM-Res'!A21</f>
        <v>HM-17</v>
      </c>
      <c r="B359" s="9" t="str">
        <f>'HM-Res'!B21</f>
        <v> </v>
      </c>
      <c r="C359" s="5" t="str">
        <f>'HM-Res'!C21</f>
        <v>-</v>
      </c>
      <c r="D359" s="9" t="str">
        <f>'HM-Res'!D21</f>
        <v> </v>
      </c>
      <c r="E359" s="9">
        <f>'HM-Res'!E21</f>
        <v>0</v>
      </c>
      <c r="F359" s="9" t="str">
        <f>'HM-Res'!F21</f>
        <v> </v>
      </c>
      <c r="G359" s="9">
        <f>'HM-Res'!G21</f>
        <v>0</v>
      </c>
      <c r="H359" s="9" t="str">
        <f>'HM-Res'!H21</f>
        <v> </v>
      </c>
    </row>
    <row r="360" spans="1:8" ht="15">
      <c r="A360" s="5" t="str">
        <f>'HM-Res'!A22</f>
        <v>HM-18</v>
      </c>
      <c r="B360" s="9" t="str">
        <f>'HM-Res'!B22</f>
        <v> </v>
      </c>
      <c r="C360" s="5" t="str">
        <f>'HM-Res'!C22</f>
        <v>-</v>
      </c>
      <c r="D360" s="9" t="str">
        <f>'HM-Res'!D22</f>
        <v> </v>
      </c>
      <c r="E360" s="9">
        <f>'HM-Res'!E22</f>
        <v>0</v>
      </c>
      <c r="F360" s="9" t="str">
        <f>'HM-Res'!F22</f>
        <v> </v>
      </c>
      <c r="G360" s="9">
        <f>'HM-Res'!G22</f>
        <v>0</v>
      </c>
      <c r="H360" s="9" t="str">
        <f>'HM-Res'!H22</f>
        <v> </v>
      </c>
    </row>
    <row r="361" spans="1:8" ht="15">
      <c r="A361" s="5" t="str">
        <f>'HM-Res'!A23</f>
        <v>HM-19</v>
      </c>
      <c r="B361" s="9" t="str">
        <f>'HM-Res'!B23</f>
        <v> </v>
      </c>
      <c r="C361" s="5" t="str">
        <f>'HM-Res'!C23</f>
        <v>-</v>
      </c>
      <c r="D361" s="9" t="str">
        <f>'HM-Res'!D23</f>
        <v> </v>
      </c>
      <c r="E361" s="9">
        <f>'HM-Res'!E23</f>
        <v>0</v>
      </c>
      <c r="F361" s="9" t="str">
        <f>'HM-Res'!F23</f>
        <v> </v>
      </c>
      <c r="G361" s="9">
        <f>'HM-Res'!G23</f>
        <v>0</v>
      </c>
      <c r="H361" s="9" t="str">
        <f>'HM-Res'!H23</f>
        <v> </v>
      </c>
    </row>
    <row r="362" spans="1:8" ht="15">
      <c r="A362" s="5" t="str">
        <f>'HM-Res'!A24</f>
        <v>HM-20</v>
      </c>
      <c r="B362" s="9" t="str">
        <f>'HM-Res'!B24</f>
        <v> </v>
      </c>
      <c r="C362" s="5" t="str">
        <f>'HM-Res'!C24</f>
        <v>-</v>
      </c>
      <c r="D362" s="9" t="str">
        <f>'HM-Res'!D24</f>
        <v> </v>
      </c>
      <c r="E362" s="9">
        <f>'HM-Res'!E24</f>
        <v>0</v>
      </c>
      <c r="F362" s="9" t="str">
        <f>'HM-Res'!F24</f>
        <v> </v>
      </c>
      <c r="G362" s="9">
        <f>'HM-Res'!G24</f>
        <v>0</v>
      </c>
      <c r="H362" s="9" t="str">
        <f>'HM-Res'!H24</f>
        <v> </v>
      </c>
    </row>
    <row r="363" spans="1:8" ht="15">
      <c r="A363" s="5" t="str">
        <f>'HM-Res'!A25</f>
        <v>HM-21</v>
      </c>
      <c r="B363" s="9" t="str">
        <f>'HM-Res'!B25</f>
        <v> </v>
      </c>
      <c r="C363" s="5" t="str">
        <f>'HM-Res'!C25</f>
        <v>-</v>
      </c>
      <c r="D363" s="9" t="str">
        <f>'HM-Res'!D25</f>
        <v> </v>
      </c>
      <c r="E363" s="9">
        <f>'HM-Res'!E25</f>
        <v>0</v>
      </c>
      <c r="F363" s="9" t="str">
        <f>'HM-Res'!F25</f>
        <v> </v>
      </c>
      <c r="G363" s="9">
        <f>'HM-Res'!G25</f>
        <v>0</v>
      </c>
      <c r="H363" s="9" t="str">
        <f>'HM-Res'!H25</f>
        <v> </v>
      </c>
    </row>
    <row r="364" spans="1:8" ht="15">
      <c r="A364" s="5" t="str">
        <f>'HM-Res'!A26</f>
        <v>HM-22</v>
      </c>
      <c r="B364" s="9" t="str">
        <f>'HM-Res'!B26</f>
        <v> </v>
      </c>
      <c r="C364" s="5" t="str">
        <f>'HM-Res'!C26</f>
        <v>-</v>
      </c>
      <c r="D364" s="9" t="str">
        <f>'HM-Res'!D26</f>
        <v> </v>
      </c>
      <c r="E364" s="9">
        <f>'HM-Res'!E26</f>
        <v>0</v>
      </c>
      <c r="F364" s="9" t="str">
        <f>'HM-Res'!F26</f>
        <v> </v>
      </c>
      <c r="G364" s="9">
        <f>'HM-Res'!G26</f>
        <v>0</v>
      </c>
      <c r="H364" s="9" t="str">
        <f>'HM-Res'!H26</f>
        <v> </v>
      </c>
    </row>
    <row r="365" spans="1:8" ht="15">
      <c r="A365" s="5" t="str">
        <f>'HM-Res'!A27</f>
        <v>HM-23</v>
      </c>
      <c r="B365" s="9" t="str">
        <f>'HM-Res'!B27</f>
        <v> </v>
      </c>
      <c r="C365" s="5" t="str">
        <f>'HM-Res'!C27</f>
        <v>-</v>
      </c>
      <c r="D365" s="9" t="str">
        <f>'HM-Res'!D27</f>
        <v> </v>
      </c>
      <c r="E365" s="9">
        <f>'HM-Res'!E27</f>
        <v>0</v>
      </c>
      <c r="F365" s="9" t="str">
        <f>'HM-Res'!F27</f>
        <v> </v>
      </c>
      <c r="G365" s="9">
        <f>'HM-Res'!G27</f>
        <v>0</v>
      </c>
      <c r="H365" s="9" t="str">
        <f>'HM-Res'!H27</f>
        <v> </v>
      </c>
    </row>
    <row r="366" spans="1:8" ht="15">
      <c r="A366" s="5" t="str">
        <f>'HM-Res'!A28</f>
        <v>HM-24</v>
      </c>
      <c r="B366" s="9" t="str">
        <f>'HM-Res'!B28</f>
        <v> </v>
      </c>
      <c r="C366" s="5" t="str">
        <f>'HM-Res'!C28</f>
        <v>-</v>
      </c>
      <c r="D366" s="9" t="str">
        <f>'HM-Res'!D28</f>
        <v> </v>
      </c>
      <c r="E366" s="9">
        <f>'HM-Res'!E28</f>
        <v>0</v>
      </c>
      <c r="F366" s="9" t="str">
        <f>'HM-Res'!F28</f>
        <v> </v>
      </c>
      <c r="G366" s="9">
        <f>'HM-Res'!G28</f>
        <v>0</v>
      </c>
      <c r="H366" s="9" t="str">
        <f>'HM-Res'!H28</f>
        <v> </v>
      </c>
    </row>
    <row r="367" spans="1:8" ht="15">
      <c r="A367" s="5" t="str">
        <f>'HM-Res'!A29</f>
        <v>HM-25</v>
      </c>
      <c r="B367" s="9" t="str">
        <f>'HM-Res'!B29</f>
        <v> </v>
      </c>
      <c r="C367" s="5" t="str">
        <f>'HM-Res'!C29</f>
        <v>-</v>
      </c>
      <c r="D367" s="9" t="str">
        <f>'HM-Res'!D29</f>
        <v> </v>
      </c>
      <c r="E367" s="9">
        <f>'HM-Res'!E29</f>
        <v>0</v>
      </c>
      <c r="F367" s="9" t="str">
        <f>'HM-Res'!F29</f>
        <v> </v>
      </c>
      <c r="G367" s="9">
        <f>'HM-Res'!G29</f>
        <v>0</v>
      </c>
      <c r="H367" s="9" t="str">
        <f>'HM-Res'!H29</f>
        <v> </v>
      </c>
    </row>
    <row r="368" spans="1:8" ht="15">
      <c r="A368" s="5" t="str">
        <f>'HM-Res'!A30</f>
        <v>HM-26</v>
      </c>
      <c r="B368" s="9" t="str">
        <f>'HM-Res'!B30</f>
        <v> </v>
      </c>
      <c r="C368" s="5" t="str">
        <f>'HM-Res'!C30</f>
        <v>-</v>
      </c>
      <c r="D368" s="9" t="str">
        <f>'HM-Res'!D30</f>
        <v> </v>
      </c>
      <c r="E368" s="9">
        <f>'HM-Res'!E30</f>
        <v>0</v>
      </c>
      <c r="F368" s="9" t="str">
        <f>'HM-Res'!F30</f>
        <v> </v>
      </c>
      <c r="G368" s="9">
        <f>'HM-Res'!G30</f>
        <v>0</v>
      </c>
      <c r="H368" s="9" t="str">
        <f>'HM-Res'!H30</f>
        <v> </v>
      </c>
    </row>
    <row r="369" spans="1:8" ht="15">
      <c r="A369" s="5" t="str">
        <f>'HM-Res'!A31</f>
        <v>HM-27</v>
      </c>
      <c r="B369" s="9" t="str">
        <f>'HM-Res'!B31</f>
        <v> </v>
      </c>
      <c r="C369" s="5" t="str">
        <f>'HM-Res'!C31</f>
        <v>-</v>
      </c>
      <c r="D369" s="9" t="str">
        <f>'HM-Res'!D31</f>
        <v> </v>
      </c>
      <c r="E369" s="9">
        <f>'HM-Res'!E31</f>
        <v>0</v>
      </c>
      <c r="F369" s="9" t="str">
        <f>'HM-Res'!F31</f>
        <v> </v>
      </c>
      <c r="G369" s="9">
        <f>'HM-Res'!G31</f>
        <v>0</v>
      </c>
      <c r="H369" s="9" t="str">
        <f>'HM-Res'!H31</f>
        <v> </v>
      </c>
    </row>
    <row r="370" spans="1:8" ht="15">
      <c r="A370" s="5" t="str">
        <f>'HM-Res'!A32</f>
        <v>HM-28</v>
      </c>
      <c r="B370" s="9" t="str">
        <f>'HM-Res'!B32</f>
        <v> </v>
      </c>
      <c r="C370" s="5" t="str">
        <f>'HM-Res'!C32</f>
        <v>-</v>
      </c>
      <c r="D370" s="9" t="str">
        <f>'HM-Res'!D32</f>
        <v> </v>
      </c>
      <c r="E370" s="9">
        <f>'HM-Res'!E32</f>
        <v>0</v>
      </c>
      <c r="F370" s="9" t="str">
        <f>'HM-Res'!F32</f>
        <v> </v>
      </c>
      <c r="G370" s="9">
        <f>'HM-Res'!G32</f>
        <v>0</v>
      </c>
      <c r="H370" s="9" t="str">
        <f>'HM-Res'!H32</f>
        <v> </v>
      </c>
    </row>
    <row r="371" spans="1:8" ht="15">
      <c r="A371" s="5" t="str">
        <f>'HM-Res'!A33</f>
        <v>HM-29</v>
      </c>
      <c r="B371" s="9" t="str">
        <f>'HM-Res'!B33</f>
        <v> </v>
      </c>
      <c r="C371" s="5" t="str">
        <f>'HM-Res'!C33</f>
        <v>-</v>
      </c>
      <c r="D371" s="9" t="str">
        <f>'HM-Res'!D33</f>
        <v> </v>
      </c>
      <c r="E371" s="9">
        <f>'HM-Res'!E33</f>
        <v>0</v>
      </c>
      <c r="F371" s="9" t="str">
        <f>'HM-Res'!F33</f>
        <v> </v>
      </c>
      <c r="G371" s="9">
        <f>'HM-Res'!G33</f>
        <v>0</v>
      </c>
      <c r="H371" s="9" t="str">
        <f>'HM-Res'!H33</f>
        <v> </v>
      </c>
    </row>
    <row r="372" spans="1:8" ht="15">
      <c r="A372" s="5" t="str">
        <f>'HM-Res'!A34</f>
        <v>HM-30</v>
      </c>
      <c r="B372" s="9" t="str">
        <f>'HM-Res'!B34</f>
        <v> </v>
      </c>
      <c r="C372" s="5" t="str">
        <f>'HM-Res'!C34</f>
        <v>-</v>
      </c>
      <c r="D372" s="9" t="str">
        <f>'HM-Res'!D34</f>
        <v> </v>
      </c>
      <c r="E372" s="9">
        <f>'HM-Res'!E34</f>
        <v>0</v>
      </c>
      <c r="F372" s="9" t="str">
        <f>'HM-Res'!F34</f>
        <v> </v>
      </c>
      <c r="G372" s="9">
        <f>'HM-Res'!G34</f>
        <v>0</v>
      </c>
      <c r="H372" s="9" t="str">
        <f>'HM-Res'!H34</f>
        <v> </v>
      </c>
    </row>
    <row r="373" spans="1:8" ht="15">
      <c r="A373" s="5" t="str">
        <f>'HM-Res'!A35</f>
        <v>HM-31</v>
      </c>
      <c r="B373" s="9" t="str">
        <f>'HM-Res'!B35</f>
        <v> </v>
      </c>
      <c r="C373" s="5" t="str">
        <f>'HM-Res'!C35</f>
        <v>-</v>
      </c>
      <c r="D373" s="9" t="str">
        <f>'HM-Res'!D35</f>
        <v> </v>
      </c>
      <c r="E373" s="9">
        <f>'HM-Res'!E35</f>
        <v>0</v>
      </c>
      <c r="F373" s="9" t="str">
        <f>'HM-Res'!F35</f>
        <v> </v>
      </c>
      <c r="G373" s="9">
        <f>'HM-Res'!G35</f>
        <v>0</v>
      </c>
      <c r="H373" s="9" t="str">
        <f>'HM-Res'!H35</f>
        <v> </v>
      </c>
    </row>
    <row r="374" spans="1:8" ht="15">
      <c r="A374" s="5" t="str">
        <f>'HM-Res'!A36</f>
        <v>HM-32</v>
      </c>
      <c r="B374" s="9" t="str">
        <f>'HM-Res'!B36</f>
        <v> </v>
      </c>
      <c r="C374" s="5" t="str">
        <f>'HM-Res'!C36</f>
        <v>-</v>
      </c>
      <c r="D374" s="9" t="str">
        <f>'HM-Res'!D36</f>
        <v> </v>
      </c>
      <c r="E374" s="9">
        <f>'HM-Res'!E36</f>
        <v>0</v>
      </c>
      <c r="F374" s="9" t="str">
        <f>'HM-Res'!F36</f>
        <v> </v>
      </c>
      <c r="G374" s="9">
        <f>'HM-Res'!G36</f>
        <v>0</v>
      </c>
      <c r="H374" s="9" t="str">
        <f>'HM-Res'!H36</f>
        <v> </v>
      </c>
    </row>
    <row r="375" ht="15">
      <c r="A375" s="5" t="s">
        <v>444</v>
      </c>
    </row>
  </sheetData>
  <printOptions/>
  <pageMargins left="0.25" right="0.24" top="1" bottom="1" header="0.5" footer="0.5"/>
  <pageSetup orientation="portrait" paperSize="9"/>
  <headerFooter alignWithMargins="0">
    <oddHeader>&amp;C&amp;F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8"/>
  <sheetViews>
    <sheetView showGridLines="0" workbookViewId="0" topLeftCell="A4">
      <selection activeCell="Q19" sqref="Q19"/>
    </sheetView>
  </sheetViews>
  <sheetFormatPr defaultColWidth="5.21484375" defaultRowHeight="15"/>
  <cols>
    <col min="1" max="1" width="3.99609375" style="100" customWidth="1"/>
    <col min="2" max="2" width="14.10546875" style="99" customWidth="1"/>
    <col min="3" max="4" width="0.55078125" style="99" customWidth="1"/>
    <col min="5" max="5" width="3.88671875" style="99" customWidth="1"/>
    <col min="6" max="6" width="14.10546875" style="99" customWidth="1"/>
    <col min="7" max="8" width="0.55078125" style="99" customWidth="1"/>
    <col min="9" max="9" width="3.99609375" style="99" customWidth="1"/>
    <col min="10" max="10" width="14.10546875" style="99" customWidth="1"/>
    <col min="11" max="12" width="0.55078125" style="99" customWidth="1"/>
    <col min="13" max="13" width="3.99609375" style="99" customWidth="1"/>
    <col min="14" max="14" width="14.10546875" style="99" customWidth="1"/>
    <col min="15" max="15" width="1.4375" style="100" customWidth="1"/>
    <col min="16" max="16" width="2.77734375" style="100" customWidth="1"/>
    <col min="17" max="17" width="19.3359375" style="100" customWidth="1"/>
    <col min="18" max="18" width="3.4453125" style="100" customWidth="1"/>
    <col min="19" max="19" width="5.21484375" style="100" customWidth="1"/>
    <col min="20" max="20" width="3.6640625" style="100" customWidth="1"/>
    <col min="21" max="21" width="12.3359375" style="100" customWidth="1"/>
    <col min="22" max="23" width="3.10546875" style="100" customWidth="1"/>
    <col min="24" max="24" width="3.6640625" style="100" customWidth="1"/>
    <col min="25" max="25" width="11.21484375" style="100" customWidth="1"/>
    <col min="26" max="26" width="1.99609375" style="100" customWidth="1"/>
    <col min="27" max="27" width="3.6640625" style="100" customWidth="1"/>
    <col min="28" max="28" width="12.3359375" style="100" customWidth="1"/>
    <col min="29" max="30" width="3.10546875" style="100" customWidth="1"/>
    <col min="31" max="31" width="3.6640625" style="100" customWidth="1"/>
    <col min="32" max="32" width="12.3359375" style="100" customWidth="1"/>
    <col min="33" max="35" width="5.21484375" style="100" customWidth="1"/>
    <col min="36" max="36" width="3.6640625" style="100" customWidth="1"/>
    <col min="37" max="37" width="12.3359375" style="100" customWidth="1"/>
    <col min="38" max="39" width="3.10546875" style="100" customWidth="1"/>
    <col min="40" max="40" width="3.6640625" style="100" customWidth="1"/>
    <col min="41" max="41" width="12.3359375" style="100" customWidth="1"/>
    <col min="42" max="43" width="3.10546875" style="100" customWidth="1"/>
    <col min="44" max="44" width="3.6640625" style="100" customWidth="1"/>
    <col min="45" max="45" width="12.3359375" style="100" customWidth="1"/>
    <col min="46" max="16384" width="5.21484375" style="100" customWidth="1"/>
  </cols>
  <sheetData>
    <row r="1" spans="1:27" s="150" customFormat="1" ht="35.25">
      <c r="A1" s="329" t="str">
        <f>Parametre!$B$2</f>
        <v>Aalborg Squash Klub</v>
      </c>
      <c r="B1" s="149"/>
      <c r="C1" s="327"/>
      <c r="D1" s="327"/>
      <c r="E1" s="149"/>
      <c r="F1" s="149"/>
      <c r="G1" s="149"/>
      <c r="H1" s="149"/>
      <c r="I1" s="149"/>
      <c r="J1" s="149"/>
      <c r="K1" s="149"/>
      <c r="L1" s="149"/>
      <c r="M1" s="149"/>
      <c r="N1" s="149"/>
      <c r="Z1" s="151"/>
      <c r="AA1" s="151"/>
    </row>
    <row r="2" spans="1:27" s="150" customFormat="1" ht="35.25">
      <c r="A2" s="329" t="str">
        <f>Parametre!$B$1</f>
        <v>Forza Challenger</v>
      </c>
      <c r="B2" s="149"/>
      <c r="C2" s="327"/>
      <c r="D2" s="327"/>
      <c r="E2" s="149"/>
      <c r="F2" s="149"/>
      <c r="G2" s="149"/>
      <c r="H2" s="149"/>
      <c r="I2" s="149"/>
      <c r="J2" s="149"/>
      <c r="K2" s="149"/>
      <c r="L2" s="149"/>
      <c r="M2" s="149"/>
      <c r="N2" s="149"/>
      <c r="Z2" s="151"/>
      <c r="AA2" s="151"/>
    </row>
    <row r="3" spans="1:14" s="97" customFormat="1" ht="39.75">
      <c r="A3" s="331" t="str">
        <f>'HA-Res'!$A$1</f>
        <v>Herre A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9" ht="14.25" customHeight="1">
      <c r="A4" s="98"/>
      <c r="O4" s="98"/>
      <c r="P4" s="98"/>
      <c r="Q4" s="98"/>
      <c r="R4" s="98"/>
      <c r="S4" s="98"/>
    </row>
    <row r="5" spans="1:19" ht="9">
      <c r="A5" s="98"/>
      <c r="B5" s="99" t="s">
        <v>0</v>
      </c>
      <c r="O5" s="98"/>
      <c r="P5" s="98"/>
      <c r="Q5" s="98"/>
      <c r="R5" s="98"/>
      <c r="S5" s="98"/>
    </row>
    <row r="6" spans="1:19" ht="13.5">
      <c r="A6" s="98"/>
      <c r="E6" s="101"/>
      <c r="F6" s="102" t="s">
        <v>1</v>
      </c>
      <c r="G6" s="103"/>
      <c r="H6" s="103"/>
      <c r="I6" s="104"/>
      <c r="J6" s="102" t="s">
        <v>2</v>
      </c>
      <c r="K6" s="103"/>
      <c r="L6" s="103"/>
      <c r="M6" s="103"/>
      <c r="N6" s="102" t="s">
        <v>3</v>
      </c>
      <c r="O6" s="98"/>
      <c r="P6" s="328">
        <v>1</v>
      </c>
      <c r="Q6" s="350" t="s">
        <v>4</v>
      </c>
      <c r="R6" s="215"/>
      <c r="S6" s="212"/>
    </row>
    <row r="7" spans="1:19" ht="10.5" customHeight="1">
      <c r="A7" s="99"/>
      <c r="B7" s="107" t="str">
        <f>IF('HA-Res'!$S$5=0,TOM,'HA-Res'!$E$5)</f>
        <v>9/0 9/0 9/0</v>
      </c>
      <c r="O7" s="98"/>
      <c r="P7" s="328">
        <v>16</v>
      </c>
      <c r="Q7" s="350" t="s">
        <v>447</v>
      </c>
      <c r="R7" s="215"/>
      <c r="S7" s="212"/>
    </row>
    <row r="8" spans="1:19" ht="10.5" customHeight="1">
      <c r="A8" s="108" t="s">
        <v>6</v>
      </c>
      <c r="B8" s="109" t="str">
        <f>Q6</f>
        <v>1. seedet</v>
      </c>
      <c r="O8" s="98"/>
      <c r="P8" s="328">
        <v>9</v>
      </c>
      <c r="Q8" s="350" t="s">
        <v>447</v>
      </c>
      <c r="R8" s="215"/>
      <c r="S8" s="212"/>
    </row>
    <row r="9" spans="1:19" ht="10.5" customHeight="1" thickBot="1">
      <c r="A9" s="110" t="str">
        <f>'HA-Res'!$A$5</f>
        <v>HA-01</v>
      </c>
      <c r="B9" s="111" t="str">
        <f>Q7</f>
        <v>Bye</v>
      </c>
      <c r="C9" s="112"/>
      <c r="F9" s="107" t="str">
        <f>IF('HA-Res'!$S$13=0,TOM,'HA-Res'!$E$13)</f>
        <v> </v>
      </c>
      <c r="O9" s="98"/>
      <c r="P9" s="328">
        <v>8</v>
      </c>
      <c r="Q9" s="350" t="s">
        <v>7</v>
      </c>
      <c r="R9" s="215"/>
      <c r="S9" s="212"/>
    </row>
    <row r="10" spans="1:19" ht="10.5" customHeight="1">
      <c r="A10" s="99"/>
      <c r="C10" s="113"/>
      <c r="D10" s="114"/>
      <c r="E10" s="108" t="s">
        <v>6</v>
      </c>
      <c r="F10" s="109" t="str">
        <f>'HA-Res'!$B$13</f>
        <v>1. seedet</v>
      </c>
      <c r="G10" s="115"/>
      <c r="O10" s="98"/>
      <c r="P10" s="328">
        <v>5</v>
      </c>
      <c r="Q10" s="350" t="s">
        <v>7</v>
      </c>
      <c r="R10" s="211"/>
      <c r="S10" s="212"/>
    </row>
    <row r="11" spans="1:19" ht="10.5" customHeight="1" thickBot="1">
      <c r="A11" s="99"/>
      <c r="B11" s="107" t="str">
        <f>IF('HA-Res'!$S$6=0,TOM,'HA-Res'!$E$6)</f>
        <v>0/9 0/9 0/9</v>
      </c>
      <c r="C11" s="113"/>
      <c r="E11" s="110" t="str">
        <f>'HA-Res'!$A$13</f>
        <v>HA-09</v>
      </c>
      <c r="F11" s="111" t="str">
        <f>'HA-Res'!$D$13</f>
        <v>5.-8. seedet</v>
      </c>
      <c r="G11" s="112"/>
      <c r="O11" s="98"/>
      <c r="P11" s="328">
        <v>12</v>
      </c>
      <c r="Q11" s="350" t="s">
        <v>447</v>
      </c>
      <c r="R11" s="211"/>
      <c r="S11" s="212"/>
    </row>
    <row r="12" spans="1:19" ht="10.5" customHeight="1">
      <c r="A12" s="213" t="s">
        <v>6</v>
      </c>
      <c r="B12" s="109" t="str">
        <f>Q8</f>
        <v>Bye</v>
      </c>
      <c r="C12" s="116"/>
      <c r="G12" s="113"/>
      <c r="H12" s="117"/>
      <c r="O12" s="98"/>
      <c r="P12" s="328">
        <v>13</v>
      </c>
      <c r="Q12" s="350" t="s">
        <v>447</v>
      </c>
      <c r="R12" s="211"/>
      <c r="S12" s="212"/>
    </row>
    <row r="13" spans="1:19" ht="10.5" customHeight="1" thickBot="1">
      <c r="A13" s="214" t="str">
        <f>'HA-Res'!$A$6</f>
        <v>HA-02</v>
      </c>
      <c r="B13" s="111" t="str">
        <f>Q9</f>
        <v>5.-8. seedet</v>
      </c>
      <c r="G13" s="113"/>
      <c r="H13" s="117"/>
      <c r="J13" s="107" t="str">
        <f>IF('HA-Res'!$S$17=0,TOM,'HA-Res'!$E$17)</f>
        <v> </v>
      </c>
      <c r="O13" s="98"/>
      <c r="P13" s="328">
        <v>4</v>
      </c>
      <c r="Q13" s="350" t="s">
        <v>8</v>
      </c>
      <c r="R13" s="211"/>
      <c r="S13" s="212"/>
    </row>
    <row r="14" spans="1:19" ht="10.5" customHeight="1">
      <c r="A14" s="99"/>
      <c r="B14" s="99" t="s">
        <v>0</v>
      </c>
      <c r="G14" s="113"/>
      <c r="H14" s="118"/>
      <c r="I14" s="108" t="s">
        <v>6</v>
      </c>
      <c r="J14" s="109" t="str">
        <f>'HA-Res'!$B$17</f>
        <v> </v>
      </c>
      <c r="K14" s="114"/>
      <c r="O14" s="98"/>
      <c r="P14" s="328">
        <v>3</v>
      </c>
      <c r="Q14" s="350" t="s">
        <v>8</v>
      </c>
      <c r="R14" s="211"/>
      <c r="S14" s="212"/>
    </row>
    <row r="15" spans="1:19" ht="10.5" customHeight="1" thickBot="1">
      <c r="A15" s="99"/>
      <c r="B15" s="107" t="str">
        <f>IF('HA-Res'!$S$7=0,TOM,'HA-Res'!$E$7)</f>
        <v>9/0 9/0 9/0</v>
      </c>
      <c r="G15" s="113"/>
      <c r="H15" s="117"/>
      <c r="I15" s="110" t="str">
        <f>'HA-Res'!$A$17</f>
        <v>HA-13</v>
      </c>
      <c r="J15" s="111" t="str">
        <f>'HA-Res'!$D$17</f>
        <v> </v>
      </c>
      <c r="K15" s="112"/>
      <c r="O15" s="98"/>
      <c r="P15" s="328">
        <v>14</v>
      </c>
      <c r="Q15" s="350" t="s">
        <v>447</v>
      </c>
      <c r="R15" s="211"/>
      <c r="S15" s="212"/>
    </row>
    <row r="16" spans="1:19" ht="10.5" customHeight="1">
      <c r="A16" s="108" t="s">
        <v>6</v>
      </c>
      <c r="B16" s="109" t="str">
        <f>Q10</f>
        <v>5.-8. seedet</v>
      </c>
      <c r="G16" s="113"/>
      <c r="H16" s="117"/>
      <c r="K16" s="113"/>
      <c r="L16" s="117"/>
      <c r="O16" s="98"/>
      <c r="P16" s="328">
        <v>11</v>
      </c>
      <c r="Q16" s="350" t="s">
        <v>447</v>
      </c>
      <c r="R16" s="215"/>
      <c r="S16" s="212"/>
    </row>
    <row r="17" spans="1:19" ht="10.5" customHeight="1" thickBot="1">
      <c r="A17" s="110" t="str">
        <f>'HA-Res'!$A$7</f>
        <v>HA-03</v>
      </c>
      <c r="B17" s="111" t="str">
        <f>Q11</f>
        <v>Bye</v>
      </c>
      <c r="C17" s="112"/>
      <c r="F17" s="107" t="str">
        <f>IF('HA-Res'!$S$14=0,TOM,'HA-Res'!$E$14)</f>
        <v> </v>
      </c>
      <c r="G17" s="113"/>
      <c r="H17" s="117"/>
      <c r="K17" s="113"/>
      <c r="L17" s="117"/>
      <c r="O17" s="98"/>
      <c r="P17" s="328">
        <v>6</v>
      </c>
      <c r="Q17" s="350" t="s">
        <v>7</v>
      </c>
      <c r="R17" s="215"/>
      <c r="S17" s="212"/>
    </row>
    <row r="18" spans="1:19" ht="10.5" customHeight="1">
      <c r="A18" s="99"/>
      <c r="C18" s="113"/>
      <c r="D18" s="114"/>
      <c r="E18" s="108" t="s">
        <v>6</v>
      </c>
      <c r="F18" s="109" t="str">
        <f>'HA-Res'!$B$14</f>
        <v>5.-8. seedet</v>
      </c>
      <c r="G18" s="116"/>
      <c r="L18" s="117"/>
      <c r="O18" s="98"/>
      <c r="P18" s="328">
        <v>7</v>
      </c>
      <c r="Q18" s="350" t="s">
        <v>7</v>
      </c>
      <c r="R18" s="215"/>
      <c r="S18" s="212"/>
    </row>
    <row r="19" spans="1:19" ht="10.5" customHeight="1" thickBot="1">
      <c r="A19" s="99"/>
      <c r="B19" s="107" t="str">
        <f>IF('HA-Res'!$S$8=0,TOM,'HA-Res'!$E$8)</f>
        <v>0/9 0/9 0/9</v>
      </c>
      <c r="C19" s="113"/>
      <c r="E19" s="110" t="str">
        <f>'HA-Res'!$A$14</f>
        <v>HA-10</v>
      </c>
      <c r="F19" s="111" t="str">
        <f>'HA-Res'!$D$14</f>
        <v>3.-4. seedet</v>
      </c>
      <c r="L19" s="117"/>
      <c r="O19" s="98"/>
      <c r="P19" s="328">
        <v>10</v>
      </c>
      <c r="Q19" s="350" t="s">
        <v>447</v>
      </c>
      <c r="R19" s="215"/>
      <c r="S19" s="212"/>
    </row>
    <row r="20" spans="1:19" ht="10.5" customHeight="1">
      <c r="A20" s="213" t="s">
        <v>6</v>
      </c>
      <c r="B20" s="109" t="str">
        <f>Q12</f>
        <v>Bye</v>
      </c>
      <c r="C20" s="116"/>
      <c r="L20" s="117"/>
      <c r="O20" s="98"/>
      <c r="P20" s="328">
        <v>15</v>
      </c>
      <c r="Q20" s="350" t="s">
        <v>447</v>
      </c>
      <c r="R20" s="215"/>
      <c r="S20" s="212"/>
    </row>
    <row r="21" spans="1:19" ht="10.5" customHeight="1" thickBot="1">
      <c r="A21" s="214" t="str">
        <f>'HA-Res'!$A$8</f>
        <v>HA-04</v>
      </c>
      <c r="B21" s="111" t="str">
        <f>Q13</f>
        <v>3.-4. seedet</v>
      </c>
      <c r="L21" s="117"/>
      <c r="N21" s="107" t="str">
        <f>IF('HA-Res'!$S$19=0,TOM,'HA-Res'!$E$19)</f>
        <v> </v>
      </c>
      <c r="O21" s="98"/>
      <c r="P21" s="328">
        <v>2</v>
      </c>
      <c r="Q21" s="350" t="s">
        <v>9</v>
      </c>
      <c r="R21" s="215"/>
      <c r="S21" s="212"/>
    </row>
    <row r="22" spans="1:19" ht="10.5" customHeight="1">
      <c r="A22" s="99"/>
      <c r="K22" s="113"/>
      <c r="L22" s="118"/>
      <c r="M22" s="108" t="s">
        <v>6</v>
      </c>
      <c r="N22" s="109" t="str">
        <f>'HA-Res'!$B$19</f>
        <v> </v>
      </c>
      <c r="O22" s="98"/>
      <c r="P22" s="98"/>
      <c r="Q22" s="211" t="s">
        <v>0</v>
      </c>
      <c r="R22" s="98"/>
      <c r="S22" s="98"/>
    </row>
    <row r="23" spans="1:19" ht="10.5" customHeight="1" thickBot="1">
      <c r="A23" s="99"/>
      <c r="B23" s="107" t="str">
        <f>IF('HA-Res'!$S$9=0,TOM,'HA-Res'!$E$9)</f>
        <v>9/0 9/0 9/0</v>
      </c>
      <c r="K23" s="113"/>
      <c r="L23" s="117"/>
      <c r="M23" s="110" t="str">
        <f>'HA-Res'!$A$19</f>
        <v>HA-15</v>
      </c>
      <c r="N23" s="111" t="str">
        <f>'HA-Res'!$D$19</f>
        <v> </v>
      </c>
      <c r="O23" s="98"/>
      <c r="P23" s="98"/>
      <c r="Q23" s="211" t="s">
        <v>0</v>
      </c>
      <c r="R23" s="98"/>
      <c r="S23" s="98"/>
    </row>
    <row r="24" spans="1:19" ht="10.5" customHeight="1">
      <c r="A24" s="108" t="s">
        <v>6</v>
      </c>
      <c r="B24" s="109" t="str">
        <f>Q14</f>
        <v>3.-4. seedet</v>
      </c>
      <c r="L24" s="117"/>
      <c r="O24" s="98"/>
      <c r="P24" s="98"/>
      <c r="Q24" s="211" t="s">
        <v>0</v>
      </c>
      <c r="R24" s="98"/>
      <c r="S24" s="98"/>
    </row>
    <row r="25" spans="1:19" ht="10.5" customHeight="1" thickBot="1">
      <c r="A25" s="110" t="str">
        <f>'HA-Res'!$A$9</f>
        <v>HA-05</v>
      </c>
      <c r="B25" s="111" t="str">
        <f>Q15</f>
        <v>Bye</v>
      </c>
      <c r="C25" s="112"/>
      <c r="F25" s="107" t="str">
        <f>IF('HA-Res'!$S$15=0,TOM,'HA-Res'!$E$15)</f>
        <v> </v>
      </c>
      <c r="L25" s="117"/>
      <c r="O25" s="98"/>
      <c r="P25" s="98"/>
      <c r="Q25" s="211" t="s">
        <v>0</v>
      </c>
      <c r="R25" s="98"/>
      <c r="S25" s="98"/>
    </row>
    <row r="26" spans="1:19" ht="10.5" customHeight="1">
      <c r="A26" s="99"/>
      <c r="C26" s="113"/>
      <c r="D26" s="114"/>
      <c r="E26" s="108" t="s">
        <v>6</v>
      </c>
      <c r="F26" s="109" t="str">
        <f>'HA-Res'!$B$15</f>
        <v>3.-4. seedet</v>
      </c>
      <c r="G26" s="115"/>
      <c r="L26" s="117"/>
      <c r="O26" s="98"/>
      <c r="P26" s="98"/>
      <c r="Q26" s="119"/>
      <c r="R26" s="98"/>
      <c r="S26" s="98"/>
    </row>
    <row r="27" spans="1:19" ht="10.5" customHeight="1" thickBot="1">
      <c r="A27" s="99"/>
      <c r="B27" s="107" t="str">
        <f>IF('HA-Res'!$S$10=0,TOM,'HA-Res'!$E$10)</f>
        <v>0/9 0/9 0/9</v>
      </c>
      <c r="C27" s="113"/>
      <c r="E27" s="110" t="str">
        <f>'HA-Res'!$A$15</f>
        <v>HA-11</v>
      </c>
      <c r="F27" s="111" t="str">
        <f>'HA-Res'!$D$15</f>
        <v>5.-8. seedet</v>
      </c>
      <c r="G27" s="112"/>
      <c r="L27" s="117"/>
      <c r="O27" s="98"/>
      <c r="P27" s="98"/>
      <c r="Q27" s="119"/>
      <c r="R27" s="98"/>
      <c r="S27" s="98"/>
    </row>
    <row r="28" spans="1:19" ht="10.5" customHeight="1">
      <c r="A28" s="213" t="s">
        <v>6</v>
      </c>
      <c r="B28" s="109" t="str">
        <f>Q16</f>
        <v>Bye</v>
      </c>
      <c r="C28" s="116"/>
      <c r="G28" s="113"/>
      <c r="H28" s="117"/>
      <c r="L28" s="117"/>
      <c r="O28" s="98"/>
      <c r="P28" s="98"/>
      <c r="Q28" s="119"/>
      <c r="R28" s="98"/>
      <c r="S28" s="98"/>
    </row>
    <row r="29" spans="1:19" ht="10.5" customHeight="1" thickBot="1">
      <c r="A29" s="214" t="str">
        <f>'HA-Res'!$A$10</f>
        <v>HA-06</v>
      </c>
      <c r="B29" s="111" t="str">
        <f>Q17</f>
        <v>5.-8. seedet</v>
      </c>
      <c r="G29" s="113"/>
      <c r="H29" s="117"/>
      <c r="J29" s="107" t="str">
        <f>IF('HA-Res'!$S$18=0,TOM,'HA-Res'!$E$18)</f>
        <v> </v>
      </c>
      <c r="L29" s="117"/>
      <c r="O29" s="98"/>
      <c r="P29" s="98"/>
      <c r="Q29" s="119"/>
      <c r="R29" s="98"/>
      <c r="S29" s="98"/>
    </row>
    <row r="30" spans="1:19" ht="10.5" customHeight="1">
      <c r="A30" s="99"/>
      <c r="G30" s="113"/>
      <c r="H30" s="118"/>
      <c r="I30" s="108" t="s">
        <v>6</v>
      </c>
      <c r="J30" s="109" t="str">
        <f>'HA-Res'!$B$18</f>
        <v> </v>
      </c>
      <c r="K30" s="116"/>
      <c r="O30" s="98"/>
      <c r="P30" s="98"/>
      <c r="Q30" s="119"/>
      <c r="R30" s="98"/>
      <c r="S30" s="98"/>
    </row>
    <row r="31" spans="1:19" ht="10.5" customHeight="1" thickBot="1">
      <c r="A31" s="99"/>
      <c r="B31" s="107" t="str">
        <f>IF('HA-Res'!$S$11=0,TOM,'HA-Res'!$E$11)</f>
        <v>9/0 9/0 9/0</v>
      </c>
      <c r="G31" s="113"/>
      <c r="H31" s="117"/>
      <c r="I31" s="110" t="str">
        <f>'HA-Res'!$A$18</f>
        <v>HA-14</v>
      </c>
      <c r="J31" s="111" t="str">
        <f>'HA-Res'!$D$18</f>
        <v> </v>
      </c>
      <c r="O31" s="98"/>
      <c r="P31" s="98"/>
      <c r="Q31" s="119"/>
      <c r="R31" s="98"/>
      <c r="S31" s="98"/>
    </row>
    <row r="32" spans="1:19" ht="10.5" customHeight="1">
      <c r="A32" s="108" t="s">
        <v>6</v>
      </c>
      <c r="B32" s="109" t="str">
        <f>Q18</f>
        <v>5.-8. seedet</v>
      </c>
      <c r="G32" s="113"/>
      <c r="H32" s="117"/>
      <c r="O32" s="98"/>
      <c r="P32" s="98"/>
      <c r="Q32" s="119"/>
      <c r="R32" s="98"/>
      <c r="S32" s="98"/>
    </row>
    <row r="33" spans="1:19" ht="10.5" customHeight="1" thickBot="1">
      <c r="A33" s="110" t="str">
        <f>'HA-Res'!$A$11</f>
        <v>HA-07</v>
      </c>
      <c r="B33" s="111" t="str">
        <f>Q19</f>
        <v>Bye</v>
      </c>
      <c r="C33" s="112"/>
      <c r="F33" s="107" t="str">
        <f>IF('HA-Res'!$S$16=0,TOM,'HA-Res'!$E$16)</f>
        <v> </v>
      </c>
      <c r="G33" s="113"/>
      <c r="H33" s="117"/>
      <c r="O33" s="98"/>
      <c r="P33" s="98"/>
      <c r="Q33" s="119"/>
      <c r="R33" s="98"/>
      <c r="S33" s="98"/>
    </row>
    <row r="34" spans="1:19" ht="10.5" customHeight="1">
      <c r="A34" s="99"/>
      <c r="C34" s="113"/>
      <c r="D34" s="114"/>
      <c r="E34" s="108" t="s">
        <v>6</v>
      </c>
      <c r="F34" s="109" t="str">
        <f>'HA-Res'!$B$16</f>
        <v>5.-8. seedet</v>
      </c>
      <c r="G34" s="116"/>
      <c r="O34" s="98"/>
      <c r="P34" s="98"/>
      <c r="Q34" s="119"/>
      <c r="R34" s="98"/>
      <c r="S34" s="98"/>
    </row>
    <row r="35" spans="1:19" ht="10.5" customHeight="1" thickBot="1">
      <c r="A35" s="99"/>
      <c r="B35" s="107" t="str">
        <f>IF('HA-Res'!$S$12=0,TOM,'HA-Res'!$E$12)</f>
        <v>0/9 0/9 0/9</v>
      </c>
      <c r="C35" s="113"/>
      <c r="E35" s="110" t="str">
        <f>'HA-Res'!$A$16</f>
        <v>HA-12</v>
      </c>
      <c r="F35" s="111" t="str">
        <f>'HA-Res'!$D$16</f>
        <v>2. seedet</v>
      </c>
      <c r="O35" s="98"/>
      <c r="P35" s="98"/>
      <c r="Q35" s="119"/>
      <c r="R35" s="98"/>
      <c r="S35" s="98"/>
    </row>
    <row r="36" spans="1:19" ht="10.5" customHeight="1">
      <c r="A36" s="108" t="s">
        <v>6</v>
      </c>
      <c r="B36" s="109" t="str">
        <f>Q20</f>
        <v>Bye</v>
      </c>
      <c r="C36" s="116"/>
      <c r="O36" s="98"/>
      <c r="P36" s="98"/>
      <c r="Q36" s="119"/>
      <c r="R36" s="98"/>
      <c r="S36" s="98"/>
    </row>
    <row r="37" spans="1:19" ht="10.5" customHeight="1" thickBot="1">
      <c r="A37" s="110" t="str">
        <f>'HA-Res'!$A$12</f>
        <v>HA-08</v>
      </c>
      <c r="B37" s="111" t="str">
        <f>Q21</f>
        <v>2. seedet</v>
      </c>
      <c r="O37" s="98"/>
      <c r="P37" s="98"/>
      <c r="Q37" s="119"/>
      <c r="R37" s="98"/>
      <c r="S37" s="98"/>
    </row>
    <row r="38" spans="1:19" ht="10.5" customHeight="1">
      <c r="A38" s="99"/>
      <c r="O38" s="98"/>
      <c r="P38" s="98"/>
      <c r="Q38" s="119"/>
      <c r="R38" s="98"/>
      <c r="S38" s="98"/>
    </row>
    <row r="39" spans="1:19" ht="10.5" customHeight="1">
      <c r="A39" s="99"/>
      <c r="O39" s="98"/>
      <c r="P39" s="98"/>
      <c r="Q39" s="98"/>
      <c r="R39" s="98"/>
      <c r="S39" s="98"/>
    </row>
    <row r="40" spans="1:19" ht="10.5" customHeight="1">
      <c r="A40" s="99"/>
      <c r="B40" s="107" t="str">
        <f>IF('HA-Res'!$S$20=0,TOM,'HA-Res'!$E$20)</f>
        <v> </v>
      </c>
      <c r="O40" s="98"/>
      <c r="P40" s="98"/>
      <c r="Q40" s="98"/>
      <c r="R40" s="98"/>
      <c r="S40" s="98"/>
    </row>
    <row r="41" spans="1:19" ht="10.5" customHeight="1">
      <c r="A41" s="108" t="s">
        <v>6</v>
      </c>
      <c r="B41" s="109" t="str">
        <f>'HA-Res'!$B$20</f>
        <v> </v>
      </c>
      <c r="O41" s="98"/>
      <c r="P41" s="98"/>
      <c r="Q41" s="98"/>
      <c r="R41" s="98"/>
      <c r="S41" s="98"/>
    </row>
    <row r="42" spans="1:19" ht="10.5" customHeight="1" thickBot="1">
      <c r="A42" s="110" t="str">
        <f>'HA-Res'!$A$20</f>
        <v>HA-16</v>
      </c>
      <c r="B42" s="111" t="str">
        <f>'HA-Res'!$D$20</f>
        <v> </v>
      </c>
      <c r="C42" s="120" t="s">
        <v>10</v>
      </c>
      <c r="O42" s="98"/>
      <c r="P42" s="98"/>
      <c r="Q42" s="98"/>
      <c r="R42" s="98"/>
      <c r="S42" s="98"/>
    </row>
    <row r="43" spans="1:19" ht="10.5" customHeight="1">
      <c r="A43" s="99"/>
      <c r="O43" s="98"/>
      <c r="P43" s="98"/>
      <c r="Q43" s="98"/>
      <c r="R43" s="98"/>
      <c r="S43" s="98"/>
    </row>
    <row r="44" spans="1:19" ht="10.5" customHeight="1">
      <c r="A44" s="98"/>
      <c r="O44" s="98"/>
      <c r="P44" s="98"/>
      <c r="Q44" s="98"/>
      <c r="R44" s="98"/>
      <c r="S44" s="98"/>
    </row>
    <row r="45" spans="1:19" ht="7.5" customHeight="1">
      <c r="A45" s="98"/>
      <c r="O45" s="98"/>
      <c r="P45" s="98"/>
      <c r="Q45" s="98"/>
      <c r="R45" s="98"/>
      <c r="S45" s="98"/>
    </row>
    <row r="46" spans="1:19" ht="17.25" customHeight="1">
      <c r="A46" s="121" t="s">
        <v>11</v>
      </c>
      <c r="B46" s="115"/>
      <c r="O46" s="98"/>
      <c r="P46" s="98"/>
      <c r="Q46" s="98"/>
      <c r="R46" s="98"/>
      <c r="S46" s="98"/>
    </row>
    <row r="47" spans="1:19" ht="15" customHeight="1">
      <c r="A47" s="99"/>
      <c r="B47" s="107" t="str">
        <f>IF('HA-Res'!$S$21=0,TOM,'HA-Res'!$E$21)</f>
        <v> </v>
      </c>
      <c r="O47" s="98"/>
      <c r="P47" s="98"/>
      <c r="Q47" s="98"/>
      <c r="R47" s="98"/>
      <c r="S47" s="98"/>
    </row>
    <row r="48" spans="1:19" ht="10.5" customHeight="1">
      <c r="A48" s="108" t="s">
        <v>6</v>
      </c>
      <c r="B48" s="109" t="str">
        <f>'HA-Res'!$B$21</f>
        <v> </v>
      </c>
      <c r="O48" s="98"/>
      <c r="P48" s="98"/>
      <c r="Q48" s="98"/>
      <c r="R48" s="98"/>
      <c r="S48" s="98"/>
    </row>
    <row r="49" spans="1:19" ht="10.5" customHeight="1" thickBot="1">
      <c r="A49" s="110" t="str">
        <f>'HA-Res'!$A$21</f>
        <v>HA-17</v>
      </c>
      <c r="B49" s="111" t="str">
        <f>'HA-Res'!$D$21</f>
        <v> </v>
      </c>
      <c r="C49" s="112"/>
      <c r="F49" s="107" t="str">
        <f>IF('HA-Res'!$S$23=0,TOM,'HA-Res'!$E$23)</f>
        <v> </v>
      </c>
      <c r="O49" s="98"/>
      <c r="P49" s="98"/>
      <c r="Q49" s="98"/>
      <c r="R49" s="98"/>
      <c r="S49" s="98"/>
    </row>
    <row r="50" spans="1:19" ht="10.5" customHeight="1">
      <c r="A50" s="99"/>
      <c r="C50" s="113"/>
      <c r="D50" s="114"/>
      <c r="E50" s="108" t="s">
        <v>6</v>
      </c>
      <c r="F50" s="109" t="str">
        <f>'HA-Res'!$B$23</f>
        <v> </v>
      </c>
      <c r="O50" s="98"/>
      <c r="P50" s="98"/>
      <c r="Q50" s="98"/>
      <c r="R50" s="98"/>
      <c r="S50" s="98"/>
    </row>
    <row r="51" spans="1:19" ht="10.5" customHeight="1" thickBot="1">
      <c r="A51" s="99"/>
      <c r="B51" s="107" t="str">
        <f>IF('HA-Res'!$S$22=0,TOM,'HA-Res'!$E$22)</f>
        <v> </v>
      </c>
      <c r="C51" s="113"/>
      <c r="E51" s="110" t="str">
        <f>'HA-Res'!$A$23</f>
        <v>HA-19</v>
      </c>
      <c r="F51" s="111" t="str">
        <f>'HA-Res'!$D$23</f>
        <v> </v>
      </c>
      <c r="G51" s="120" t="s">
        <v>12</v>
      </c>
      <c r="O51" s="98"/>
      <c r="P51" s="98"/>
      <c r="Q51" s="98"/>
      <c r="R51" s="98"/>
      <c r="S51" s="98"/>
    </row>
    <row r="52" spans="1:19" ht="10.5" customHeight="1">
      <c r="A52" s="108" t="s">
        <v>6</v>
      </c>
      <c r="B52" s="109" t="str">
        <f>'HA-Res'!$B$22</f>
        <v> </v>
      </c>
      <c r="C52" s="116"/>
      <c r="O52" s="98"/>
      <c r="P52" s="98"/>
      <c r="Q52" s="98"/>
      <c r="R52" s="98"/>
      <c r="S52" s="98"/>
    </row>
    <row r="53" spans="1:19" ht="10.5" customHeight="1" thickBot="1">
      <c r="A53" s="110" t="str">
        <f>'HA-Res'!$A$22</f>
        <v>HA-18</v>
      </c>
      <c r="B53" s="111" t="str">
        <f>'HA-Res'!$D$22</f>
        <v> </v>
      </c>
      <c r="O53" s="98"/>
      <c r="P53" s="98"/>
      <c r="Q53" s="98"/>
      <c r="R53" s="98"/>
      <c r="S53" s="98"/>
    </row>
    <row r="54" spans="1:19" ht="10.5" customHeight="1">
      <c r="A54" s="99"/>
      <c r="O54" s="98"/>
      <c r="P54" s="98"/>
      <c r="Q54" s="98"/>
      <c r="R54" s="98"/>
      <c r="S54" s="98"/>
    </row>
    <row r="55" spans="1:19" ht="10.5" customHeight="1">
      <c r="A55" s="99"/>
      <c r="B55" s="107" t="str">
        <f>IF('HA-Res'!$S$24=0,TOM,'HA-Res'!$E$24)</f>
        <v> </v>
      </c>
      <c r="O55" s="98"/>
      <c r="P55" s="98"/>
      <c r="Q55" s="98"/>
      <c r="R55" s="98"/>
      <c r="S55" s="98"/>
    </row>
    <row r="56" spans="1:19" ht="10.5" customHeight="1">
      <c r="A56" s="108" t="s">
        <v>6</v>
      </c>
      <c r="B56" s="109" t="str">
        <f>'HA-Res'!$B$24</f>
        <v> </v>
      </c>
      <c r="O56" s="98"/>
      <c r="P56" s="98"/>
      <c r="Q56" s="98"/>
      <c r="R56" s="98"/>
      <c r="S56" s="98"/>
    </row>
    <row r="57" spans="1:19" ht="10.5" customHeight="1" thickBot="1">
      <c r="A57" s="110" t="str">
        <f>'HA-Res'!$A$24</f>
        <v>HA-20</v>
      </c>
      <c r="B57" s="111" t="str">
        <f>'HA-Res'!$D$24</f>
        <v> </v>
      </c>
      <c r="C57" s="120" t="s">
        <v>13</v>
      </c>
      <c r="O57" s="98"/>
      <c r="P57" s="98"/>
      <c r="Q57" s="98"/>
      <c r="R57" s="98"/>
      <c r="S57" s="98"/>
    </row>
    <row r="58" spans="1:19" ht="9">
      <c r="A58" s="98"/>
      <c r="O58" s="98"/>
      <c r="P58" s="98"/>
      <c r="Q58" s="98"/>
      <c r="R58" s="98"/>
      <c r="S58" s="98"/>
    </row>
    <row r="59" spans="1:19" ht="9">
      <c r="A59" s="98"/>
      <c r="O59" s="98"/>
      <c r="P59" s="98"/>
      <c r="Q59" s="98"/>
      <c r="R59" s="98"/>
      <c r="S59" s="98"/>
    </row>
    <row r="60" spans="1:19" ht="28.5" customHeight="1">
      <c r="A60" s="98"/>
      <c r="O60" s="98"/>
      <c r="P60" s="98"/>
      <c r="Q60" s="98"/>
      <c r="R60" s="98"/>
      <c r="S60" s="98"/>
    </row>
    <row r="61" spans="1:27" s="150" customFormat="1" ht="35.25">
      <c r="A61" s="326" t="str">
        <f>Parametre!$B$2</f>
        <v>Aalborg Squash Klub</v>
      </c>
      <c r="B61" s="149"/>
      <c r="C61" s="327"/>
      <c r="D61" s="327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Z61" s="151"/>
      <c r="AA61" s="151"/>
    </row>
    <row r="62" spans="1:27" s="150" customFormat="1" ht="35.25">
      <c r="A62" s="326" t="str">
        <f>Parametre!$B$1</f>
        <v>Forza Challenger</v>
      </c>
      <c r="B62" s="149"/>
      <c r="C62" s="327"/>
      <c r="D62" s="327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Z62" s="151"/>
      <c r="AA62" s="151"/>
    </row>
    <row r="63" spans="1:27" s="150" customFormat="1" ht="35.25">
      <c r="A63" s="95" t="str">
        <f>'HA-Res'!$A$1</f>
        <v>Herre A</v>
      </c>
      <c r="B63" s="149"/>
      <c r="C63" s="327"/>
      <c r="D63" s="327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Z63" s="151"/>
      <c r="AA63" s="151"/>
    </row>
    <row r="64" spans="1:19" ht="9">
      <c r="A64" s="98"/>
      <c r="O64" s="98"/>
      <c r="P64" s="98"/>
      <c r="Q64" s="98"/>
      <c r="R64" s="98"/>
      <c r="S64" s="98"/>
    </row>
    <row r="65" spans="1:19" ht="21.75" customHeight="1">
      <c r="A65" s="98"/>
      <c r="O65" s="98"/>
      <c r="P65" s="98"/>
      <c r="Q65" s="98"/>
      <c r="R65" s="98"/>
      <c r="S65" s="98"/>
    </row>
    <row r="66" spans="1:19" ht="22.5" customHeight="1">
      <c r="A66" s="122" t="s">
        <v>14</v>
      </c>
      <c r="O66" s="98"/>
      <c r="P66" s="98"/>
      <c r="Q66" s="98"/>
      <c r="R66" s="98"/>
      <c r="S66" s="98"/>
    </row>
    <row r="67" spans="1:19" ht="20.25" customHeight="1">
      <c r="A67" s="115"/>
      <c r="B67" s="107" t="str">
        <f>IF('HA-Res'!$S$25=0,TOM,'HA-Res'!$E$25)</f>
        <v>0/9 0/9 0/9</v>
      </c>
      <c r="O67" s="98"/>
      <c r="P67" s="98"/>
      <c r="Q67" s="98"/>
      <c r="R67" s="98"/>
      <c r="S67" s="98"/>
    </row>
    <row r="68" spans="1:19" ht="10.5" customHeight="1">
      <c r="A68" s="213" t="s">
        <v>6</v>
      </c>
      <c r="B68" s="109" t="str">
        <f>'HA-Res'!$B$25</f>
        <v>Bye</v>
      </c>
      <c r="O68" s="98"/>
      <c r="P68" s="98"/>
      <c r="Q68" s="98"/>
      <c r="R68" s="98"/>
      <c r="S68" s="98"/>
    </row>
    <row r="69" spans="1:19" ht="10.5" customHeight="1" thickBot="1">
      <c r="A69" s="214" t="str">
        <f>'HA-Res'!$A$25</f>
        <v>HA-21</v>
      </c>
      <c r="B69" s="111" t="str">
        <f>'HA-Res'!$D$25</f>
        <v>Bye</v>
      </c>
      <c r="C69" s="112"/>
      <c r="F69" s="107" t="str">
        <f>IF('HA-Res'!$S$29=0,TOM,'HA-Res'!$E$29)</f>
        <v>9/0 9/0 9/0</v>
      </c>
      <c r="O69" s="98"/>
      <c r="P69" s="98"/>
      <c r="Q69" s="98"/>
      <c r="R69" s="98"/>
      <c r="S69" s="98"/>
    </row>
    <row r="70" spans="1:19" ht="10.5" customHeight="1">
      <c r="A70" s="99"/>
      <c r="C70" s="113"/>
      <c r="D70" s="114"/>
      <c r="E70" s="108" t="s">
        <v>6</v>
      </c>
      <c r="F70" s="109" t="str">
        <f>'HA-Res'!$B$29</f>
        <v>Bye</v>
      </c>
      <c r="G70" s="115"/>
      <c r="O70" s="98"/>
      <c r="P70" s="98"/>
      <c r="Q70" s="98"/>
      <c r="R70" s="98"/>
      <c r="S70" s="98"/>
    </row>
    <row r="71" spans="1:19" ht="10.5" customHeight="1" thickBot="1">
      <c r="A71" s="99"/>
      <c r="B71" s="107" t="str">
        <f>IF('HA-Res'!$S$26=0,TOM,'HA-Res'!$E$26)</f>
        <v>9/0 9/0 9/0</v>
      </c>
      <c r="C71" s="113"/>
      <c r="E71" s="110" t="str">
        <f>'HA-Res'!$A$29</f>
        <v>HA-25</v>
      </c>
      <c r="F71" s="111" t="str">
        <f>'HA-Res'!$D$29</f>
        <v>Bye</v>
      </c>
      <c r="G71" s="112"/>
      <c r="O71" s="98"/>
      <c r="P71" s="98"/>
      <c r="Q71" s="98"/>
      <c r="R71" s="98"/>
      <c r="S71" s="98"/>
    </row>
    <row r="72" spans="1:19" ht="10.5" customHeight="1">
      <c r="A72" s="213" t="s">
        <v>6</v>
      </c>
      <c r="B72" s="109" t="str">
        <f>'HA-Res'!$B$26</f>
        <v>Bye</v>
      </c>
      <c r="C72" s="116"/>
      <c r="G72" s="113"/>
      <c r="H72" s="117"/>
      <c r="O72" s="98"/>
      <c r="P72" s="98"/>
      <c r="Q72" s="98"/>
      <c r="R72" s="98"/>
      <c r="S72" s="98"/>
    </row>
    <row r="73" spans="1:19" ht="10.5" customHeight="1" thickBot="1">
      <c r="A73" s="214" t="str">
        <f>'HA-Res'!$A$26</f>
        <v>HA-22</v>
      </c>
      <c r="B73" s="111" t="str">
        <f>'HA-Res'!$D$26</f>
        <v>Bye</v>
      </c>
      <c r="G73" s="113"/>
      <c r="H73" s="117"/>
      <c r="J73" s="107" t="str">
        <f>IF('HA-Res'!$S$31=0,TOM,'HA-Res'!$E$31)</f>
        <v>9/0 9/0 9/0</v>
      </c>
      <c r="O73" s="98"/>
      <c r="P73" s="98"/>
      <c r="Q73" s="98"/>
      <c r="R73" s="98"/>
      <c r="S73" s="98"/>
    </row>
    <row r="74" spans="1:19" ht="10.5" customHeight="1">
      <c r="A74" s="99"/>
      <c r="G74" s="113"/>
      <c r="H74" s="118"/>
      <c r="I74" s="108" t="s">
        <v>6</v>
      </c>
      <c r="J74" s="109" t="str">
        <f>'HA-Res'!$B$31</f>
        <v>Bye</v>
      </c>
      <c r="O74" s="98"/>
      <c r="P74" s="98"/>
      <c r="Q74" s="98"/>
      <c r="R74" s="98"/>
      <c r="S74" s="98"/>
    </row>
    <row r="75" spans="1:19" ht="10.5" customHeight="1" thickBot="1">
      <c r="A75" s="99"/>
      <c r="B75" s="107" t="str">
        <f>IF('HA-Res'!$S$27=0,TOM,'HA-Res'!$E$27)</f>
        <v>0/9 0/9 0/9</v>
      </c>
      <c r="G75" s="113"/>
      <c r="H75" s="117"/>
      <c r="I75" s="110" t="str">
        <f>'HA-Res'!$A$31</f>
        <v>HA-27</v>
      </c>
      <c r="J75" s="111" t="str">
        <f>'HA-Res'!$D$31</f>
        <v>Bye</v>
      </c>
      <c r="K75" s="120" t="s">
        <v>15</v>
      </c>
      <c r="O75" s="98"/>
      <c r="P75" s="98"/>
      <c r="Q75" s="98"/>
      <c r="R75" s="98"/>
      <c r="S75" s="98"/>
    </row>
    <row r="76" spans="1:19" ht="10.5" customHeight="1">
      <c r="A76" s="213" t="s">
        <v>6</v>
      </c>
      <c r="B76" s="109" t="str">
        <f>'HA-Res'!$B$27</f>
        <v>Bye</v>
      </c>
      <c r="G76" s="113"/>
      <c r="H76" s="117"/>
      <c r="O76" s="98"/>
      <c r="P76" s="98"/>
      <c r="Q76" s="98"/>
      <c r="R76" s="98"/>
      <c r="S76" s="98"/>
    </row>
    <row r="77" spans="1:19" ht="10.5" customHeight="1" thickBot="1">
      <c r="A77" s="214" t="str">
        <f>'HA-Res'!$A$27</f>
        <v>HA-23</v>
      </c>
      <c r="B77" s="111" t="str">
        <f>'HA-Res'!$D$27</f>
        <v>Bye</v>
      </c>
      <c r="C77" s="112"/>
      <c r="F77" s="107" t="str">
        <f>IF('HA-Res'!$S$30=0,TOM,'HA-Res'!$E$30)</f>
        <v>9/0 9/0 9/0</v>
      </c>
      <c r="G77" s="113"/>
      <c r="H77" s="117"/>
      <c r="O77" s="98"/>
      <c r="P77" s="98"/>
      <c r="Q77" s="98"/>
      <c r="R77" s="98"/>
      <c r="S77" s="98"/>
    </row>
    <row r="78" spans="1:19" ht="10.5" customHeight="1">
      <c r="A78" s="99"/>
      <c r="C78" s="113"/>
      <c r="D78" s="114"/>
      <c r="E78" s="108" t="s">
        <v>6</v>
      </c>
      <c r="F78" s="109" t="str">
        <f>'HA-Res'!$B$30</f>
        <v>Bye</v>
      </c>
      <c r="G78" s="116"/>
      <c r="O78" s="98"/>
      <c r="P78" s="98"/>
      <c r="Q78" s="98"/>
      <c r="R78" s="98"/>
      <c r="S78" s="98"/>
    </row>
    <row r="79" spans="1:19" ht="10.5" customHeight="1" thickBot="1">
      <c r="A79" s="99"/>
      <c r="B79" s="107" t="str">
        <f>IF('HA-Res'!$S$28=0,TOM,'HA-Res'!$E$28)</f>
        <v>9/0 9/0 9/0</v>
      </c>
      <c r="C79" s="113"/>
      <c r="E79" s="110" t="str">
        <f>'HA-Res'!$A$30</f>
        <v>HA-26</v>
      </c>
      <c r="F79" s="111" t="str">
        <f>'HA-Res'!$D$30</f>
        <v>Bye</v>
      </c>
      <c r="O79" s="98"/>
      <c r="P79" s="98"/>
      <c r="Q79" s="98"/>
      <c r="R79" s="98"/>
      <c r="S79" s="98"/>
    </row>
    <row r="80" spans="1:19" ht="10.5" customHeight="1">
      <c r="A80" s="108" t="s">
        <v>6</v>
      </c>
      <c r="B80" s="109" t="str">
        <f>'HA-Res'!$B$28</f>
        <v>Bye</v>
      </c>
      <c r="C80" s="116"/>
      <c r="O80" s="98"/>
      <c r="P80" s="98"/>
      <c r="Q80" s="98"/>
      <c r="R80" s="98"/>
      <c r="S80" s="98"/>
    </row>
    <row r="81" spans="1:19" ht="10.5" customHeight="1" thickBot="1">
      <c r="A81" s="110" t="str">
        <f>'HA-Res'!$A$28</f>
        <v>HA-24</v>
      </c>
      <c r="B81" s="111" t="str">
        <f>'HA-Res'!$D$28</f>
        <v>Bye</v>
      </c>
      <c r="O81" s="98"/>
      <c r="P81" s="98"/>
      <c r="Q81" s="98"/>
      <c r="R81" s="98"/>
      <c r="S81" s="98"/>
    </row>
    <row r="82" spans="1:19" ht="10.5" customHeight="1">
      <c r="A82" s="99"/>
      <c r="O82" s="98"/>
      <c r="P82" s="98"/>
      <c r="Q82" s="98"/>
      <c r="R82" s="98"/>
      <c r="S82" s="98"/>
    </row>
    <row r="83" spans="1:19" ht="10.5" customHeight="1">
      <c r="A83" s="99"/>
      <c r="O83" s="98"/>
      <c r="P83" s="98"/>
      <c r="Q83" s="98"/>
      <c r="R83" s="98"/>
      <c r="S83" s="98"/>
    </row>
    <row r="84" spans="1:19" ht="10.5" customHeight="1">
      <c r="A84" s="99"/>
      <c r="B84" s="107" t="str">
        <f>IF('HA-Res'!$S$32=0,TOM,'HA-Res'!$E$32)</f>
        <v>9/0 9/0 9/0</v>
      </c>
      <c r="O84" s="98"/>
      <c r="P84" s="98"/>
      <c r="Q84" s="98"/>
      <c r="R84" s="98"/>
      <c r="S84" s="98"/>
    </row>
    <row r="85" spans="1:19" ht="10.5" customHeight="1">
      <c r="A85" s="108" t="s">
        <v>6</v>
      </c>
      <c r="B85" s="109" t="str">
        <f>'HA-Res'!$B$32</f>
        <v>Bye</v>
      </c>
      <c r="O85" s="98"/>
      <c r="P85" s="98"/>
      <c r="Q85" s="98"/>
      <c r="R85" s="98"/>
      <c r="S85" s="98"/>
    </row>
    <row r="86" spans="1:19" ht="10.5" customHeight="1" thickBot="1">
      <c r="A86" s="110" t="str">
        <f>'HA-Res'!$A$32</f>
        <v>HA-28</v>
      </c>
      <c r="B86" s="111" t="str">
        <f>'HA-Res'!$D$32</f>
        <v>Bye</v>
      </c>
      <c r="C86" s="120" t="s">
        <v>16</v>
      </c>
      <c r="E86" s="115"/>
      <c r="O86" s="98"/>
      <c r="P86" s="98"/>
      <c r="Q86" s="98"/>
      <c r="R86" s="98"/>
      <c r="S86" s="98"/>
    </row>
    <row r="87" spans="1:19" ht="10.5" customHeight="1">
      <c r="A87" s="99"/>
      <c r="O87" s="98"/>
      <c r="P87" s="98"/>
      <c r="Q87" s="98"/>
      <c r="R87" s="98"/>
      <c r="S87" s="98"/>
    </row>
    <row r="88" spans="1:19" ht="10.5" customHeight="1">
      <c r="A88" s="98"/>
      <c r="O88" s="98"/>
      <c r="P88" s="98"/>
      <c r="Q88" s="98"/>
      <c r="R88" s="98"/>
      <c r="S88" s="98"/>
    </row>
    <row r="89" spans="1:19" ht="10.5" customHeight="1">
      <c r="A89" s="98"/>
      <c r="O89" s="98"/>
      <c r="P89" s="98"/>
      <c r="Q89" s="98"/>
      <c r="R89" s="98"/>
      <c r="S89" s="98"/>
    </row>
    <row r="90" spans="1:19" ht="10.5" customHeight="1">
      <c r="A90" s="105"/>
      <c r="O90" s="98"/>
      <c r="P90" s="98"/>
      <c r="Q90" s="98"/>
      <c r="R90" s="98"/>
      <c r="S90" s="98"/>
    </row>
    <row r="91" spans="1:19" ht="15" customHeight="1">
      <c r="A91" s="123" t="s">
        <v>17</v>
      </c>
      <c r="O91" s="98"/>
      <c r="P91" s="98"/>
      <c r="Q91" s="98"/>
      <c r="R91" s="98"/>
      <c r="S91" s="98"/>
    </row>
    <row r="92" spans="1:19" ht="21" customHeight="1">
      <c r="A92" s="99"/>
      <c r="B92" s="107" t="str">
        <f>IF('HA-Res'!$S$33=0,TOM,'HA-Res'!$E$33)</f>
        <v>9/0 9/0 9/0</v>
      </c>
      <c r="O92" s="98"/>
      <c r="P92" s="98"/>
      <c r="Q92" s="98"/>
      <c r="R92" s="98"/>
      <c r="S92" s="98"/>
    </row>
    <row r="93" spans="1:19" ht="10.5" customHeight="1">
      <c r="A93" s="213" t="s">
        <v>6</v>
      </c>
      <c r="B93" s="109" t="str">
        <f>'HA-Res'!$B$33</f>
        <v>Bye</v>
      </c>
      <c r="O93" s="98"/>
      <c r="P93" s="98"/>
      <c r="Q93" s="98"/>
      <c r="R93" s="98"/>
      <c r="S93" s="98"/>
    </row>
    <row r="94" spans="1:19" ht="10.5" customHeight="1" thickBot="1">
      <c r="A94" s="214" t="str">
        <f>'HA-Res'!$A$33</f>
        <v>HA-29</v>
      </c>
      <c r="B94" s="111" t="str">
        <f>'HA-Res'!$D$33</f>
        <v>Bye</v>
      </c>
      <c r="C94" s="112"/>
      <c r="F94" s="107" t="str">
        <f>IF('HA-Res'!$S$35=0,TOM,'HA-Res'!$E$35)</f>
        <v>9/0 9/0 9/0</v>
      </c>
      <c r="O94" s="98"/>
      <c r="P94" s="98"/>
      <c r="Q94" s="98"/>
      <c r="R94" s="98"/>
      <c r="S94" s="98"/>
    </row>
    <row r="95" spans="1:19" ht="10.5" customHeight="1">
      <c r="A95" s="99"/>
      <c r="C95" s="113"/>
      <c r="D95" s="114"/>
      <c r="E95" s="213" t="s">
        <v>6</v>
      </c>
      <c r="F95" s="109" t="str">
        <f>'HA-Res'!$B$35</f>
        <v>Bye</v>
      </c>
      <c r="O95" s="98"/>
      <c r="P95" s="98"/>
      <c r="Q95" s="98"/>
      <c r="R95" s="98"/>
      <c r="S95" s="98"/>
    </row>
    <row r="96" spans="1:19" ht="10.5" customHeight="1" thickBot="1">
      <c r="A96" s="99"/>
      <c r="B96" s="107" t="str">
        <f>IF('HA-Res'!$S$34=0,TOM,'HA-Res'!$E$34)</f>
        <v>9/0 9/0 9/0</v>
      </c>
      <c r="C96" s="113"/>
      <c r="E96" s="214" t="str">
        <f>'HA-Res'!$A$35</f>
        <v>HA-31</v>
      </c>
      <c r="F96" s="111" t="str">
        <f>'HA-Res'!$D$35</f>
        <v>Bye</v>
      </c>
      <c r="G96" s="120" t="s">
        <v>18</v>
      </c>
      <c r="O96" s="98"/>
      <c r="P96" s="98"/>
      <c r="Q96" s="98"/>
      <c r="R96" s="98"/>
      <c r="S96" s="98"/>
    </row>
    <row r="97" spans="1:19" ht="10.5" customHeight="1">
      <c r="A97" s="213" t="s">
        <v>6</v>
      </c>
      <c r="B97" s="109" t="str">
        <f>'HA-Res'!$B$34</f>
        <v>Bye</v>
      </c>
      <c r="C97" s="116"/>
      <c r="O97" s="98"/>
      <c r="P97" s="98"/>
      <c r="Q97" s="98"/>
      <c r="R97" s="98"/>
      <c r="S97" s="98"/>
    </row>
    <row r="98" spans="1:19" ht="10.5" customHeight="1" thickBot="1">
      <c r="A98" s="214" t="str">
        <f>'HA-Res'!$A$34</f>
        <v>HA-30</v>
      </c>
      <c r="B98" s="111" t="str">
        <f>'HA-Res'!$D$34</f>
        <v>Bye</v>
      </c>
      <c r="O98" s="98"/>
      <c r="P98" s="98"/>
      <c r="Q98" s="98"/>
      <c r="R98" s="98"/>
      <c r="S98" s="98"/>
    </row>
    <row r="99" spans="1:19" ht="10.5" customHeight="1">
      <c r="A99" s="99"/>
      <c r="O99" s="98"/>
      <c r="P99" s="98"/>
      <c r="Q99" s="98"/>
      <c r="R99" s="98"/>
      <c r="S99" s="98"/>
    </row>
    <row r="100" spans="1:19" ht="10.5" customHeight="1">
      <c r="A100" s="99"/>
      <c r="O100" s="98"/>
      <c r="P100" s="98"/>
      <c r="Q100" s="98"/>
      <c r="R100" s="98"/>
      <c r="S100" s="98"/>
    </row>
    <row r="101" spans="1:19" ht="10.5" customHeight="1">
      <c r="A101" s="99"/>
      <c r="B101" s="107" t="str">
        <f>IF('HA-Res'!$S$36=0,TOM,'HA-Res'!$E$36)</f>
        <v>9/0 9/0 9/0</v>
      </c>
      <c r="O101" s="98"/>
      <c r="P101" s="98"/>
      <c r="Q101" s="98"/>
      <c r="R101" s="98"/>
      <c r="S101" s="98"/>
    </row>
    <row r="102" spans="1:19" ht="10.5" customHeight="1">
      <c r="A102" s="213" t="s">
        <v>6</v>
      </c>
      <c r="B102" s="109" t="str">
        <f>'HA-Res'!$B$36</f>
        <v>Bye</v>
      </c>
      <c r="O102" s="98"/>
      <c r="P102" s="98"/>
      <c r="Q102" s="98"/>
      <c r="R102" s="98"/>
      <c r="S102" s="98"/>
    </row>
    <row r="103" spans="1:19" ht="10.5" customHeight="1" thickBot="1">
      <c r="A103" s="214" t="str">
        <f>'HA-Res'!$A$36</f>
        <v>HA-32</v>
      </c>
      <c r="B103" s="111" t="str">
        <f>'HA-Res'!$D$36</f>
        <v>Bye</v>
      </c>
      <c r="C103" s="120" t="s">
        <v>19</v>
      </c>
      <c r="O103" s="98"/>
      <c r="P103" s="98"/>
      <c r="Q103" s="98"/>
      <c r="R103" s="98"/>
      <c r="S103" s="98"/>
    </row>
    <row r="104" spans="1:19" ht="10.5" customHeight="1">
      <c r="A104" s="98"/>
      <c r="O104" s="98"/>
      <c r="P104" s="98"/>
      <c r="Q104" s="98"/>
      <c r="R104" s="98"/>
      <c r="S104" s="98"/>
    </row>
    <row r="105" spans="1:19" ht="9">
      <c r="A105" s="98"/>
      <c r="O105" s="98"/>
      <c r="P105" s="98"/>
      <c r="Q105" s="98"/>
      <c r="R105" s="98"/>
      <c r="S105" s="98"/>
    </row>
    <row r="106" spans="1:19" ht="9">
      <c r="A106" s="98"/>
      <c r="O106" s="98"/>
      <c r="P106" s="98"/>
      <c r="Q106" s="98"/>
      <c r="R106" s="98"/>
      <c r="S106" s="98"/>
    </row>
    <row r="107" spans="1:19" ht="9">
      <c r="A107" s="98"/>
      <c r="O107" s="98"/>
      <c r="P107" s="98"/>
      <c r="Q107" s="98"/>
      <c r="R107" s="98"/>
      <c r="S107" s="98"/>
    </row>
    <row r="108" spans="1:19" ht="9">
      <c r="A108" s="98"/>
      <c r="O108" s="98"/>
      <c r="P108" s="98"/>
      <c r="Q108" s="98"/>
      <c r="R108" s="98"/>
      <c r="S108" s="98"/>
    </row>
    <row r="109" spans="5:19" ht="15.75">
      <c r="E109" s="124"/>
      <c r="F109" s="124"/>
      <c r="O109" s="98"/>
      <c r="P109" s="98"/>
      <c r="Q109" s="98"/>
      <c r="R109" s="98"/>
      <c r="S109" s="98"/>
    </row>
    <row r="110" spans="5:19" ht="15.75">
      <c r="E110" s="124"/>
      <c r="F110" s="124"/>
      <c r="O110" s="98"/>
      <c r="P110" s="98"/>
      <c r="Q110" s="98"/>
      <c r="R110" s="98"/>
      <c r="S110" s="98"/>
    </row>
    <row r="111" spans="5:19" ht="15.75">
      <c r="E111" s="124"/>
      <c r="F111" s="124"/>
      <c r="O111" s="98"/>
      <c r="P111" s="98"/>
      <c r="Q111" s="98"/>
      <c r="R111" s="98"/>
      <c r="S111" s="98"/>
    </row>
    <row r="112" spans="5:19" ht="15.75">
      <c r="E112" s="124"/>
      <c r="F112" s="124"/>
      <c r="O112" s="98"/>
      <c r="P112" s="98"/>
      <c r="Q112" s="98"/>
      <c r="R112" s="98"/>
      <c r="S112" s="98"/>
    </row>
    <row r="113" spans="5:19" ht="15.75">
      <c r="E113" s="124"/>
      <c r="F113" s="124"/>
      <c r="O113" s="98"/>
      <c r="P113" s="98"/>
      <c r="Q113" s="98"/>
      <c r="R113" s="98"/>
      <c r="S113" s="98"/>
    </row>
    <row r="114" spans="5:19" ht="15.75">
      <c r="E114" s="124"/>
      <c r="F114" s="124"/>
      <c r="O114" s="98"/>
      <c r="P114" s="98"/>
      <c r="Q114" s="98"/>
      <c r="R114" s="98"/>
      <c r="S114" s="98"/>
    </row>
    <row r="115" spans="5:19" ht="15.75">
      <c r="E115" s="124"/>
      <c r="F115" s="124"/>
      <c r="O115" s="98"/>
      <c r="P115" s="98"/>
      <c r="Q115" s="98"/>
      <c r="R115" s="98"/>
      <c r="S115" s="98"/>
    </row>
    <row r="116" spans="5:19" ht="15.75">
      <c r="E116" s="124"/>
      <c r="F116" s="124"/>
      <c r="O116" s="98"/>
      <c r="P116" s="98"/>
      <c r="Q116" s="98"/>
      <c r="R116" s="98"/>
      <c r="S116" s="98"/>
    </row>
    <row r="117" spans="5:19" ht="15.75">
      <c r="E117" s="124"/>
      <c r="F117" s="124"/>
      <c r="O117" s="98"/>
      <c r="P117" s="98"/>
      <c r="Q117" s="98"/>
      <c r="R117" s="98"/>
      <c r="S117" s="98"/>
    </row>
    <row r="118" spans="5:19" ht="15.75">
      <c r="E118" s="124"/>
      <c r="F118" s="124"/>
      <c r="O118" s="98"/>
      <c r="P118" s="98"/>
      <c r="Q118" s="98"/>
      <c r="R118" s="98"/>
      <c r="S118" s="98"/>
    </row>
    <row r="119" spans="5:19" ht="15.75">
      <c r="E119" s="124"/>
      <c r="F119" s="124"/>
      <c r="O119" s="98"/>
      <c r="P119" s="98"/>
      <c r="Q119" s="98"/>
      <c r="R119" s="98"/>
      <c r="S119" s="98"/>
    </row>
    <row r="120" spans="5:19" ht="15.75">
      <c r="E120" s="124"/>
      <c r="F120" s="124"/>
      <c r="O120" s="98"/>
      <c r="P120" s="98"/>
      <c r="Q120" s="98"/>
      <c r="R120" s="98"/>
      <c r="S120" s="98"/>
    </row>
    <row r="121" spans="5:19" ht="15.75">
      <c r="E121" s="124"/>
      <c r="F121" s="124"/>
      <c r="O121" s="98"/>
      <c r="P121" s="98"/>
      <c r="Q121" s="98"/>
      <c r="R121" s="98"/>
      <c r="S121" s="98"/>
    </row>
    <row r="122" spans="5:19" ht="15.75">
      <c r="E122" s="124"/>
      <c r="F122" s="124"/>
      <c r="O122" s="98"/>
      <c r="P122" s="98"/>
      <c r="Q122" s="98"/>
      <c r="R122" s="98"/>
      <c r="S122" s="98"/>
    </row>
    <row r="123" spans="5:19" ht="15.75">
      <c r="E123" s="124"/>
      <c r="F123" s="124"/>
      <c r="O123" s="98"/>
      <c r="P123" s="98"/>
      <c r="Q123" s="98"/>
      <c r="R123" s="98"/>
      <c r="S123" s="98"/>
    </row>
    <row r="124" spans="5:19" ht="15.75">
      <c r="E124" s="124"/>
      <c r="F124" s="124"/>
      <c r="O124" s="98"/>
      <c r="P124" s="98"/>
      <c r="Q124" s="98"/>
      <c r="R124" s="98"/>
      <c r="S124" s="98"/>
    </row>
    <row r="125" spans="1:19" ht="9">
      <c r="A125" s="98"/>
      <c r="O125" s="98"/>
      <c r="P125" s="98"/>
      <c r="Q125" s="98"/>
      <c r="R125" s="98"/>
      <c r="S125" s="98"/>
    </row>
    <row r="126" spans="1:19" ht="9">
      <c r="A126" s="98"/>
      <c r="O126" s="98"/>
      <c r="P126" s="98"/>
      <c r="Q126" s="98"/>
      <c r="R126" s="98"/>
      <c r="S126" s="98"/>
    </row>
    <row r="127" spans="1:19" ht="9">
      <c r="A127" s="98"/>
      <c r="O127" s="98"/>
      <c r="P127" s="98"/>
      <c r="Q127" s="98"/>
      <c r="R127" s="98"/>
      <c r="S127" s="98"/>
    </row>
    <row r="128" spans="1:19" ht="9">
      <c r="A128" s="98"/>
      <c r="O128" s="98"/>
      <c r="P128" s="98"/>
      <c r="Q128" s="98"/>
      <c r="R128" s="98"/>
      <c r="S128" s="98"/>
    </row>
    <row r="129" spans="1:19" ht="9">
      <c r="A129" s="98"/>
      <c r="O129" s="98"/>
      <c r="P129" s="98"/>
      <c r="Q129" s="98"/>
      <c r="R129" s="98"/>
      <c r="S129" s="98"/>
    </row>
    <row r="130" spans="1:19" ht="20.25">
      <c r="A130" s="98"/>
      <c r="B130" s="125"/>
      <c r="O130" s="98"/>
      <c r="P130" s="98"/>
      <c r="R130" s="98"/>
      <c r="S130" s="98"/>
    </row>
    <row r="131" ht="20.25">
      <c r="B131" s="125"/>
    </row>
    <row r="132" ht="20.25">
      <c r="B132" s="125"/>
    </row>
    <row r="133" ht="20.25">
      <c r="B133" s="125"/>
    </row>
    <row r="134" ht="20.25">
      <c r="B134" s="125"/>
    </row>
    <row r="135" ht="20.25">
      <c r="B135" s="125"/>
    </row>
    <row r="136" spans="2:14" s="127" customFormat="1" ht="20.25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7" spans="2:14" s="127" customFormat="1" ht="20.25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2:14" s="127" customFormat="1" ht="20.25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</row>
    <row r="139" spans="2:14" s="127" customFormat="1" ht="18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  <row r="140" spans="2:14" s="127" customFormat="1" ht="18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2:14" s="127" customFormat="1" ht="18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</row>
    <row r="142" spans="2:14" s="127" customFormat="1" ht="18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</row>
    <row r="143" spans="2:14" s="127" customFormat="1" ht="18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</row>
    <row r="144" spans="2:14" s="127" customFormat="1" ht="18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</row>
    <row r="145" spans="2:14" s="127" customFormat="1" ht="18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</row>
    <row r="146" spans="2:14" s="127" customFormat="1" ht="18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</row>
    <row r="147" spans="2:14" s="127" customFormat="1" ht="18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</row>
    <row r="148" spans="2:14" s="127" customFormat="1" ht="18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</sheetData>
  <printOptions horizontalCentered="1" verticalCentered="1"/>
  <pageMargins left="0.2362204724409449" right="0.2362204724409449" top="0.3937007874015748" bottom="0.8267716535433072" header="0.5118110236220472" footer="0.4330708661417323"/>
  <pageSetup fitToHeight="2" fitToWidth="2" horizontalDpi="600" verticalDpi="600" orientation="portrait" paperSize="9" r:id="rId1"/>
  <rowBreaks count="2" manualBreakCount="2">
    <brk id="59" max="65535" man="1"/>
    <brk id="10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A2">
      <selection activeCell="E13" sqref="E13"/>
    </sheetView>
  </sheetViews>
  <sheetFormatPr defaultColWidth="8.88671875" defaultRowHeight="15"/>
  <cols>
    <col min="1" max="1" width="4.6640625" style="129" customWidth="1"/>
    <col min="2" max="2" width="21.5546875" style="129" customWidth="1"/>
    <col min="3" max="3" width="1.66796875" style="129" customWidth="1"/>
    <col min="4" max="4" width="21.5546875" style="129" customWidth="1"/>
    <col min="5" max="5" width="14.99609375" style="130" customWidth="1"/>
    <col min="6" max="6" width="18.88671875" style="129" customWidth="1"/>
    <col min="7" max="7" width="2.88671875" style="129" customWidth="1"/>
    <col min="8" max="8" width="21.5546875" style="129" customWidth="1"/>
    <col min="9" max="9" width="3.3359375" style="130" customWidth="1"/>
    <col min="10" max="11" width="1.2265625" style="130" customWidth="1"/>
    <col min="12" max="12" width="1.5625" style="130" customWidth="1"/>
    <col min="13" max="14" width="3.99609375" style="130" customWidth="1"/>
    <col min="15" max="16" width="1.2265625" style="130" customWidth="1"/>
    <col min="17" max="18" width="3.6640625" style="130" customWidth="1"/>
    <col min="19" max="19" width="4.21484375" style="130" customWidth="1"/>
    <col min="20" max="20" width="0.88671875" style="130" customWidth="1"/>
    <col min="21" max="22" width="1.2265625" style="130" customWidth="1"/>
    <col min="23" max="23" width="8.88671875" style="130" customWidth="1"/>
    <col min="24" max="26" width="1.2265625" style="130" customWidth="1"/>
    <col min="27" max="27" width="8.88671875" style="130" customWidth="1"/>
    <col min="28" max="28" width="0.88671875" style="130" customWidth="1"/>
    <col min="29" max="30" width="1.2265625" style="130" customWidth="1"/>
    <col min="31" max="31" width="8.88671875" style="130" customWidth="1"/>
    <col min="32" max="32" width="0.88671875" style="130" customWidth="1"/>
    <col min="33" max="34" width="1.2265625" style="130" customWidth="1"/>
    <col min="35" max="35" width="8.88671875" style="130" customWidth="1"/>
    <col min="36" max="37" width="0.88671875" style="130" customWidth="1"/>
    <col min="38" max="38" width="1.2265625" style="130" customWidth="1"/>
    <col min="39" max="39" width="8.88671875" style="130" customWidth="1"/>
    <col min="40" max="40" width="2.10546875" style="130" customWidth="1"/>
    <col min="41" max="41" width="8.88671875" style="130" customWidth="1"/>
    <col min="42" max="42" width="1.2265625" style="130" customWidth="1"/>
    <col min="43" max="16384" width="8.88671875" style="130" customWidth="1"/>
  </cols>
  <sheetData>
    <row r="1" spans="1:42" ht="28.5" customHeight="1">
      <c r="A1" s="277" t="s">
        <v>105</v>
      </c>
      <c r="B1" s="128"/>
      <c r="E1" s="129"/>
      <c r="T1" s="131"/>
      <c r="U1" s="131"/>
      <c r="V1" s="131"/>
      <c r="X1" s="131"/>
      <c r="Y1" s="131"/>
      <c r="Z1" s="131"/>
      <c r="AB1" s="131"/>
      <c r="AC1" s="131"/>
      <c r="AD1" s="131"/>
      <c r="AN1" s="132"/>
      <c r="AP1" s="133"/>
    </row>
    <row r="2" spans="1:42" ht="24" customHeight="1">
      <c r="A2" s="278" t="str">
        <f>Parametre!$B$1</f>
        <v>Forza Challenger</v>
      </c>
      <c r="E2" s="129"/>
      <c r="F2" s="134"/>
      <c r="T2" s="131"/>
      <c r="U2" s="131"/>
      <c r="V2" s="131"/>
      <c r="X2" s="131"/>
      <c r="Y2" s="131"/>
      <c r="Z2" s="131"/>
      <c r="AB2" s="131"/>
      <c r="AC2" s="131"/>
      <c r="AD2" s="131"/>
      <c r="AN2" s="132"/>
      <c r="AP2" s="133"/>
    </row>
    <row r="3" spans="1:42" ht="21" customHeight="1">
      <c r="A3" s="135"/>
      <c r="B3" s="136"/>
      <c r="E3" s="137" t="s">
        <v>21</v>
      </c>
      <c r="F3" s="138" t="s">
        <v>22</v>
      </c>
      <c r="H3" s="139" t="s">
        <v>23</v>
      </c>
      <c r="O3" s="140" t="s">
        <v>24</v>
      </c>
      <c r="P3" s="141"/>
      <c r="Q3" s="141"/>
      <c r="R3" s="141"/>
      <c r="S3" s="140" t="s">
        <v>25</v>
      </c>
      <c r="T3" s="131"/>
      <c r="U3" s="131"/>
      <c r="V3" s="131"/>
      <c r="X3" s="131"/>
      <c r="Y3" s="131"/>
      <c r="Z3" s="131"/>
      <c r="AB3" s="131"/>
      <c r="AC3" s="131"/>
      <c r="AD3" s="131"/>
      <c r="AN3" s="132"/>
      <c r="AP3" s="133"/>
    </row>
    <row r="4" spans="1:43" ht="11.25">
      <c r="A4" s="135"/>
      <c r="B4" s="142"/>
      <c r="C4" s="142"/>
      <c r="D4" s="142"/>
      <c r="E4" s="145"/>
      <c r="F4" s="142"/>
      <c r="G4" s="142"/>
      <c r="H4" s="142"/>
      <c r="I4" s="133" t="s">
        <v>26</v>
      </c>
      <c r="J4" s="143" t="s">
        <v>27</v>
      </c>
      <c r="K4" s="143" t="s">
        <v>27</v>
      </c>
      <c r="L4" s="143" t="s">
        <v>27</v>
      </c>
      <c r="M4" s="143" t="s">
        <v>27</v>
      </c>
      <c r="N4" s="143" t="s">
        <v>27</v>
      </c>
      <c r="O4" s="132">
        <v>1</v>
      </c>
      <c r="P4" s="132">
        <v>2</v>
      </c>
      <c r="Q4" s="132">
        <v>3</v>
      </c>
      <c r="R4" s="132">
        <v>4</v>
      </c>
      <c r="T4" s="144" t="s">
        <v>28</v>
      </c>
      <c r="U4" s="144"/>
      <c r="V4" s="144"/>
      <c r="W4" s="133"/>
      <c r="X4" s="144" t="s">
        <v>29</v>
      </c>
      <c r="Y4" s="144"/>
      <c r="Z4" s="144"/>
      <c r="AA4" s="133"/>
      <c r="AB4" s="144" t="s">
        <v>30</v>
      </c>
      <c r="AC4" s="144"/>
      <c r="AD4" s="144"/>
      <c r="AE4" s="133"/>
      <c r="AF4" s="144" t="s">
        <v>31</v>
      </c>
      <c r="AG4" s="144"/>
      <c r="AH4" s="144"/>
      <c r="AI4" s="133"/>
      <c r="AJ4" s="144" t="s">
        <v>32</v>
      </c>
      <c r="AK4" s="144"/>
      <c r="AL4" s="144"/>
      <c r="AM4" s="133"/>
      <c r="AN4" s="132" t="s">
        <v>33</v>
      </c>
      <c r="AO4" s="133"/>
      <c r="AP4" s="133"/>
      <c r="AQ4" s="133"/>
    </row>
    <row r="5" spans="1:42" ht="11.25">
      <c r="A5" s="135" t="s">
        <v>106</v>
      </c>
      <c r="B5" s="145" t="str">
        <f>REPT('HA-Ræk'!$B$8,1)</f>
        <v>1. seedet</v>
      </c>
      <c r="C5" s="145" t="s">
        <v>35</v>
      </c>
      <c r="D5" s="145" t="str">
        <f>REPT('HA-Ræk'!$B$9,1)</f>
        <v>Bye</v>
      </c>
      <c r="E5" s="351" t="s">
        <v>448</v>
      </c>
      <c r="F5" s="145" t="str">
        <f aca="true" t="shared" si="0" ref="F5:F20">IF(S5&lt;2,TOM,IF($AP5=1,B5,D5))</f>
        <v>1. seedet</v>
      </c>
      <c r="G5" s="142"/>
      <c r="H5" s="145" t="str">
        <f aca="true" t="shared" si="1" ref="H5:H20">IF(S5&lt;2,TOM,IF($AP5=1,D5,B5))</f>
        <v>Bye</v>
      </c>
      <c r="I5" s="132">
        <f aca="true" t="shared" si="2" ref="I5:I20">LEN(E5)</f>
        <v>11</v>
      </c>
      <c r="J5" s="132">
        <f aca="true" t="shared" si="3" ref="J5:J20">FIND("/",$E5)</f>
        <v>2</v>
      </c>
      <c r="K5" s="132">
        <f aca="true" t="shared" si="4" ref="K5:K20">FIND("/",$E5,($J5+1))</f>
        <v>6</v>
      </c>
      <c r="L5" s="132">
        <f aca="true" t="shared" si="5" ref="L5:L20">FIND("/",$E5,($K5+1))</f>
        <v>10</v>
      </c>
      <c r="M5" s="132" t="e">
        <f aca="true" t="shared" si="6" ref="M5:M20">FIND("/",$E5,($L5+1))</f>
        <v>#VALUE!</v>
      </c>
      <c r="N5" s="132" t="e">
        <f aca="true" t="shared" si="7" ref="N5:N20">FIND("/",$E5,($M5+1))</f>
        <v>#VALUE!</v>
      </c>
      <c r="O5" s="132">
        <f aca="true" t="shared" si="8" ref="O5:O20">FIND(" ",$E5)</f>
        <v>4</v>
      </c>
      <c r="P5" s="132">
        <f aca="true" t="shared" si="9" ref="P5:R20">FIND(" ",$E5,O5+1)</f>
        <v>8</v>
      </c>
      <c r="Q5" s="132" t="e">
        <f t="shared" si="9"/>
        <v>#VALUE!</v>
      </c>
      <c r="R5" s="132" t="e">
        <f t="shared" si="9"/>
        <v>#VALUE!</v>
      </c>
      <c r="S5" s="132">
        <f aca="true" t="shared" si="10" ref="S5:S20">COUNT(J5:N5)</f>
        <v>3</v>
      </c>
      <c r="T5" s="132" t="str">
        <f aca="true" t="shared" si="11" ref="T5:T20">MID($E5,1,J5-1)</f>
        <v>9</v>
      </c>
      <c r="U5" s="132" t="str">
        <f aca="true" t="shared" si="12" ref="U5:U20">MID($E5,J5+1,2)</f>
        <v>0 </v>
      </c>
      <c r="V5" s="132">
        <f aca="true" t="shared" si="13" ref="V5:V11">IF(VALUE(T5)&gt;VALUE(U5),1,5)</f>
        <v>1</v>
      </c>
      <c r="W5" s="133"/>
      <c r="X5" s="132" t="str">
        <f aca="true" t="shared" si="14" ref="X5:X20">MID($E5,O5+1,K5-O5-1)</f>
        <v>9</v>
      </c>
      <c r="Y5" s="132" t="str">
        <f aca="true" t="shared" si="15" ref="Y5:Y20">MID($E5,K5+1,2)</f>
        <v>0 </v>
      </c>
      <c r="Z5" s="132">
        <f aca="true" t="shared" si="16" ref="Z5:Z20">IF(VALUE(X5)&gt;VALUE(Y5),1,5)</f>
        <v>1</v>
      </c>
      <c r="AA5" s="133"/>
      <c r="AB5" s="132" t="str">
        <f aca="true" t="shared" si="17" ref="AB5:AB20">MID($E5,P5+1,L5-P5-1)</f>
        <v>9</v>
      </c>
      <c r="AC5" s="132" t="str">
        <f aca="true" t="shared" si="18" ref="AC5:AC20">MID($E5,L5+1,2)</f>
        <v>0</v>
      </c>
      <c r="AD5" s="132">
        <f aca="true" t="shared" si="19" ref="AD5:AD20">IF(VALUE(AB5)&gt;VALUE(AC5),1,5)</f>
        <v>1</v>
      </c>
      <c r="AF5" s="132">
        <f aca="true" t="shared" si="20" ref="AF5:AF20">IF(S5=3,"",MID($E5,Q5+1,M5-Q5-1))</f>
      </c>
      <c r="AG5" s="132">
        <f aca="true" t="shared" si="21" ref="AG5:AG20">IF(S5=3,"",MID($E5,M5+1,2))</f>
      </c>
      <c r="AH5" s="132">
        <f aca="true" t="shared" si="22" ref="AH5:AH20">IF(AF5="","",IF(VALUE(AF5)&gt;VALUE(AG5),1,5))</f>
      </c>
      <c r="AJ5" s="132">
        <f aca="true" t="shared" si="23" ref="AJ5:AJ20">IF(S5&lt;5,"",MID($E5,R5+1,N5-R5-1))</f>
      </c>
      <c r="AK5" s="132">
        <f aca="true" t="shared" si="24" ref="AK5:AK20">IF(S5&lt;5,"",MID($E5,N5+1,2))</f>
      </c>
      <c r="AL5" s="132">
        <f aca="true" t="shared" si="25" ref="AL5:AL20">IF(AJ5="","",IF(VALUE(AJ5)&gt;VALUE(AK5),1,5))</f>
      </c>
      <c r="AN5" s="132">
        <f aca="true" t="shared" si="26" ref="AN5:AN20">SUM(V5,Z5,AD5,AH5,AL5)</f>
        <v>3</v>
      </c>
      <c r="AP5" s="133">
        <f aca="true" t="shared" si="27" ref="AP5:AP20">IF(AN5&lt;1,0,IF(AN5&lt;14,1,2))</f>
        <v>1</v>
      </c>
    </row>
    <row r="6" spans="1:42" ht="11.25">
      <c r="A6" s="146" t="s">
        <v>107</v>
      </c>
      <c r="B6" s="145" t="str">
        <f>REPT('HA-Ræk'!$B$12,1)</f>
        <v>Bye</v>
      </c>
      <c r="C6" s="145" t="s">
        <v>35</v>
      </c>
      <c r="D6" s="145" t="str">
        <f>REPT('HA-Ræk'!$B$13,1)</f>
        <v>5.-8. seedet</v>
      </c>
      <c r="E6" s="351" t="s">
        <v>449</v>
      </c>
      <c r="F6" s="145" t="str">
        <f t="shared" si="0"/>
        <v>5.-8. seedet</v>
      </c>
      <c r="G6" s="142"/>
      <c r="H6" s="145" t="str">
        <f t="shared" si="1"/>
        <v>Bye</v>
      </c>
      <c r="I6" s="132">
        <f t="shared" si="2"/>
        <v>11</v>
      </c>
      <c r="J6" s="132">
        <f t="shared" si="3"/>
        <v>2</v>
      </c>
      <c r="K6" s="132">
        <f t="shared" si="4"/>
        <v>6</v>
      </c>
      <c r="L6" s="132">
        <f t="shared" si="5"/>
        <v>10</v>
      </c>
      <c r="M6" s="132" t="e">
        <f t="shared" si="6"/>
        <v>#VALUE!</v>
      </c>
      <c r="N6" s="132" t="e">
        <f t="shared" si="7"/>
        <v>#VALUE!</v>
      </c>
      <c r="O6" s="132">
        <f t="shared" si="8"/>
        <v>4</v>
      </c>
      <c r="P6" s="132">
        <f t="shared" si="9"/>
        <v>8</v>
      </c>
      <c r="Q6" s="132" t="e">
        <f t="shared" si="9"/>
        <v>#VALUE!</v>
      </c>
      <c r="R6" s="132" t="e">
        <f t="shared" si="9"/>
        <v>#VALUE!</v>
      </c>
      <c r="S6" s="132">
        <f t="shared" si="10"/>
        <v>3</v>
      </c>
      <c r="T6" s="132" t="str">
        <f t="shared" si="11"/>
        <v>0</v>
      </c>
      <c r="U6" s="132" t="str">
        <f t="shared" si="12"/>
        <v>9 </v>
      </c>
      <c r="V6" s="132">
        <f t="shared" si="13"/>
        <v>5</v>
      </c>
      <c r="W6" s="133"/>
      <c r="X6" s="132" t="str">
        <f t="shared" si="14"/>
        <v>0</v>
      </c>
      <c r="Y6" s="132" t="str">
        <f t="shared" si="15"/>
        <v>9 </v>
      </c>
      <c r="Z6" s="132">
        <f t="shared" si="16"/>
        <v>5</v>
      </c>
      <c r="AA6" s="133"/>
      <c r="AB6" s="132" t="str">
        <f t="shared" si="17"/>
        <v>0</v>
      </c>
      <c r="AC6" s="132" t="str">
        <f t="shared" si="18"/>
        <v>9</v>
      </c>
      <c r="AD6" s="132">
        <f t="shared" si="19"/>
        <v>5</v>
      </c>
      <c r="AF6" s="132">
        <f t="shared" si="20"/>
      </c>
      <c r="AG6" s="132">
        <f t="shared" si="21"/>
      </c>
      <c r="AH6" s="132">
        <f t="shared" si="22"/>
      </c>
      <c r="AJ6" s="132">
        <f t="shared" si="23"/>
      </c>
      <c r="AK6" s="132">
        <f t="shared" si="24"/>
      </c>
      <c r="AL6" s="132">
        <f t="shared" si="25"/>
      </c>
      <c r="AN6" s="132">
        <f t="shared" si="26"/>
        <v>15</v>
      </c>
      <c r="AP6" s="133">
        <f t="shared" si="27"/>
        <v>2</v>
      </c>
    </row>
    <row r="7" spans="1:42" ht="11.25">
      <c r="A7" s="146" t="s">
        <v>108</v>
      </c>
      <c r="B7" s="145" t="str">
        <f>REPT('HA-Ræk'!$B$16,1)</f>
        <v>5.-8. seedet</v>
      </c>
      <c r="C7" s="145" t="s">
        <v>35</v>
      </c>
      <c r="D7" s="145" t="str">
        <f>REPT('HA-Ræk'!$B$17,1)</f>
        <v>Bye</v>
      </c>
      <c r="E7" s="351" t="s">
        <v>448</v>
      </c>
      <c r="F7" s="145" t="str">
        <f t="shared" si="0"/>
        <v>5.-8. seedet</v>
      </c>
      <c r="G7" s="142"/>
      <c r="H7" s="145" t="str">
        <f t="shared" si="1"/>
        <v>Bye</v>
      </c>
      <c r="I7" s="132">
        <f t="shared" si="2"/>
        <v>11</v>
      </c>
      <c r="J7" s="132">
        <f t="shared" si="3"/>
        <v>2</v>
      </c>
      <c r="K7" s="132">
        <f t="shared" si="4"/>
        <v>6</v>
      </c>
      <c r="L7" s="132">
        <f t="shared" si="5"/>
        <v>10</v>
      </c>
      <c r="M7" s="132" t="e">
        <f t="shared" si="6"/>
        <v>#VALUE!</v>
      </c>
      <c r="N7" s="132" t="e">
        <f t="shared" si="7"/>
        <v>#VALUE!</v>
      </c>
      <c r="O7" s="132">
        <f t="shared" si="8"/>
        <v>4</v>
      </c>
      <c r="P7" s="132">
        <f t="shared" si="9"/>
        <v>8</v>
      </c>
      <c r="Q7" s="132" t="e">
        <f t="shared" si="9"/>
        <v>#VALUE!</v>
      </c>
      <c r="R7" s="132" t="e">
        <f t="shared" si="9"/>
        <v>#VALUE!</v>
      </c>
      <c r="S7" s="132">
        <f t="shared" si="10"/>
        <v>3</v>
      </c>
      <c r="T7" s="132" t="str">
        <f t="shared" si="11"/>
        <v>9</v>
      </c>
      <c r="U7" s="132" t="str">
        <f t="shared" si="12"/>
        <v>0 </v>
      </c>
      <c r="V7" s="132">
        <f t="shared" si="13"/>
        <v>1</v>
      </c>
      <c r="W7" s="133"/>
      <c r="X7" s="132" t="str">
        <f t="shared" si="14"/>
        <v>9</v>
      </c>
      <c r="Y7" s="132" t="str">
        <f t="shared" si="15"/>
        <v>0 </v>
      </c>
      <c r="Z7" s="132">
        <f t="shared" si="16"/>
        <v>1</v>
      </c>
      <c r="AA7" s="133"/>
      <c r="AB7" s="132" t="str">
        <f t="shared" si="17"/>
        <v>9</v>
      </c>
      <c r="AC7" s="132" t="str">
        <f t="shared" si="18"/>
        <v>0</v>
      </c>
      <c r="AD7" s="132">
        <f t="shared" si="19"/>
        <v>1</v>
      </c>
      <c r="AF7" s="132">
        <f t="shared" si="20"/>
      </c>
      <c r="AG7" s="132">
        <f t="shared" si="21"/>
      </c>
      <c r="AH7" s="132">
        <f t="shared" si="22"/>
      </c>
      <c r="AJ7" s="132">
        <f t="shared" si="23"/>
      </c>
      <c r="AK7" s="132">
        <f t="shared" si="24"/>
      </c>
      <c r="AL7" s="132">
        <f t="shared" si="25"/>
      </c>
      <c r="AN7" s="132">
        <f t="shared" si="26"/>
        <v>3</v>
      </c>
      <c r="AP7" s="133">
        <f t="shared" si="27"/>
        <v>1</v>
      </c>
    </row>
    <row r="8" spans="1:42" ht="11.25">
      <c r="A8" s="146" t="s">
        <v>109</v>
      </c>
      <c r="B8" s="145" t="str">
        <f>REPT('HA-Ræk'!$B$20,1)</f>
        <v>Bye</v>
      </c>
      <c r="C8" s="145" t="s">
        <v>35</v>
      </c>
      <c r="D8" s="145" t="str">
        <f>REPT('HA-Ræk'!$B$21,1)</f>
        <v>3.-4. seedet</v>
      </c>
      <c r="E8" s="351" t="s">
        <v>449</v>
      </c>
      <c r="F8" s="145" t="str">
        <f t="shared" si="0"/>
        <v>3.-4. seedet</v>
      </c>
      <c r="G8" s="142"/>
      <c r="H8" s="145" t="str">
        <f t="shared" si="1"/>
        <v>Bye</v>
      </c>
      <c r="I8" s="132">
        <f t="shared" si="2"/>
        <v>11</v>
      </c>
      <c r="J8" s="132">
        <f t="shared" si="3"/>
        <v>2</v>
      </c>
      <c r="K8" s="132">
        <f t="shared" si="4"/>
        <v>6</v>
      </c>
      <c r="L8" s="132">
        <f t="shared" si="5"/>
        <v>10</v>
      </c>
      <c r="M8" s="132" t="e">
        <f t="shared" si="6"/>
        <v>#VALUE!</v>
      </c>
      <c r="N8" s="132" t="e">
        <f t="shared" si="7"/>
        <v>#VALUE!</v>
      </c>
      <c r="O8" s="132">
        <f t="shared" si="8"/>
        <v>4</v>
      </c>
      <c r="P8" s="132">
        <f t="shared" si="9"/>
        <v>8</v>
      </c>
      <c r="Q8" s="132" t="e">
        <f t="shared" si="9"/>
        <v>#VALUE!</v>
      </c>
      <c r="R8" s="132" t="e">
        <f t="shared" si="9"/>
        <v>#VALUE!</v>
      </c>
      <c r="S8" s="132">
        <f t="shared" si="10"/>
        <v>3</v>
      </c>
      <c r="T8" s="132" t="str">
        <f t="shared" si="11"/>
        <v>0</v>
      </c>
      <c r="U8" s="132" t="str">
        <f t="shared" si="12"/>
        <v>9 </v>
      </c>
      <c r="V8" s="132">
        <f t="shared" si="13"/>
        <v>5</v>
      </c>
      <c r="W8" s="133"/>
      <c r="X8" s="132" t="str">
        <f t="shared" si="14"/>
        <v>0</v>
      </c>
      <c r="Y8" s="132" t="str">
        <f t="shared" si="15"/>
        <v>9 </v>
      </c>
      <c r="Z8" s="132">
        <f t="shared" si="16"/>
        <v>5</v>
      </c>
      <c r="AA8" s="133"/>
      <c r="AB8" s="132" t="str">
        <f t="shared" si="17"/>
        <v>0</v>
      </c>
      <c r="AC8" s="132" t="str">
        <f t="shared" si="18"/>
        <v>9</v>
      </c>
      <c r="AD8" s="132">
        <f t="shared" si="19"/>
        <v>5</v>
      </c>
      <c r="AF8" s="132">
        <f t="shared" si="20"/>
      </c>
      <c r="AG8" s="132">
        <f t="shared" si="21"/>
      </c>
      <c r="AH8" s="132">
        <f t="shared" si="22"/>
      </c>
      <c r="AJ8" s="132">
        <f t="shared" si="23"/>
      </c>
      <c r="AK8" s="132">
        <f t="shared" si="24"/>
      </c>
      <c r="AL8" s="132">
        <f t="shared" si="25"/>
      </c>
      <c r="AN8" s="132">
        <f t="shared" si="26"/>
        <v>15</v>
      </c>
      <c r="AP8" s="133">
        <f t="shared" si="27"/>
        <v>2</v>
      </c>
    </row>
    <row r="9" spans="1:42" ht="11.25">
      <c r="A9" s="146" t="s">
        <v>110</v>
      </c>
      <c r="B9" s="145" t="str">
        <f>REPT('HA-Ræk'!$B$24,1)</f>
        <v>3.-4. seedet</v>
      </c>
      <c r="C9" s="145" t="s">
        <v>35</v>
      </c>
      <c r="D9" s="145" t="str">
        <f>REPT('HA-Ræk'!$B$25,1)</f>
        <v>Bye</v>
      </c>
      <c r="E9" s="351" t="s">
        <v>448</v>
      </c>
      <c r="F9" s="145" t="str">
        <f t="shared" si="0"/>
        <v>3.-4. seedet</v>
      </c>
      <c r="G9" s="142"/>
      <c r="H9" s="145" t="str">
        <f t="shared" si="1"/>
        <v>Bye</v>
      </c>
      <c r="I9" s="132">
        <f t="shared" si="2"/>
        <v>11</v>
      </c>
      <c r="J9" s="132">
        <f t="shared" si="3"/>
        <v>2</v>
      </c>
      <c r="K9" s="132">
        <f t="shared" si="4"/>
        <v>6</v>
      </c>
      <c r="L9" s="132">
        <f t="shared" si="5"/>
        <v>10</v>
      </c>
      <c r="M9" s="132" t="e">
        <f t="shared" si="6"/>
        <v>#VALUE!</v>
      </c>
      <c r="N9" s="132" t="e">
        <f t="shared" si="7"/>
        <v>#VALUE!</v>
      </c>
      <c r="O9" s="132">
        <f t="shared" si="8"/>
        <v>4</v>
      </c>
      <c r="P9" s="132">
        <f t="shared" si="9"/>
        <v>8</v>
      </c>
      <c r="Q9" s="132" t="e">
        <f t="shared" si="9"/>
        <v>#VALUE!</v>
      </c>
      <c r="R9" s="132" t="e">
        <f t="shared" si="9"/>
        <v>#VALUE!</v>
      </c>
      <c r="S9" s="132">
        <f t="shared" si="10"/>
        <v>3</v>
      </c>
      <c r="T9" s="132" t="str">
        <f t="shared" si="11"/>
        <v>9</v>
      </c>
      <c r="U9" s="132" t="str">
        <f t="shared" si="12"/>
        <v>0 </v>
      </c>
      <c r="V9" s="132">
        <f t="shared" si="13"/>
        <v>1</v>
      </c>
      <c r="W9" s="133"/>
      <c r="X9" s="132" t="str">
        <f t="shared" si="14"/>
        <v>9</v>
      </c>
      <c r="Y9" s="132" t="str">
        <f t="shared" si="15"/>
        <v>0 </v>
      </c>
      <c r="Z9" s="132">
        <f t="shared" si="16"/>
        <v>1</v>
      </c>
      <c r="AA9" s="133"/>
      <c r="AB9" s="132" t="str">
        <f t="shared" si="17"/>
        <v>9</v>
      </c>
      <c r="AC9" s="132" t="str">
        <f t="shared" si="18"/>
        <v>0</v>
      </c>
      <c r="AD9" s="132">
        <f t="shared" si="19"/>
        <v>1</v>
      </c>
      <c r="AF9" s="132">
        <f t="shared" si="20"/>
      </c>
      <c r="AG9" s="132">
        <f t="shared" si="21"/>
      </c>
      <c r="AH9" s="132">
        <f t="shared" si="22"/>
      </c>
      <c r="AJ9" s="132">
        <f t="shared" si="23"/>
      </c>
      <c r="AK9" s="132">
        <f t="shared" si="24"/>
      </c>
      <c r="AL9" s="132">
        <f t="shared" si="25"/>
      </c>
      <c r="AN9" s="132">
        <f t="shared" si="26"/>
        <v>3</v>
      </c>
      <c r="AP9" s="133">
        <f t="shared" si="27"/>
        <v>1</v>
      </c>
    </row>
    <row r="10" spans="1:42" ht="11.25">
      <c r="A10" s="146" t="s">
        <v>111</v>
      </c>
      <c r="B10" s="145" t="str">
        <f>REPT('HA-Ræk'!$B$28,1)</f>
        <v>Bye</v>
      </c>
      <c r="C10" s="145" t="s">
        <v>35</v>
      </c>
      <c r="D10" s="145" t="str">
        <f>REPT('HA-Ræk'!$B$29,1)</f>
        <v>5.-8. seedet</v>
      </c>
      <c r="E10" s="351" t="s">
        <v>449</v>
      </c>
      <c r="F10" s="145" t="str">
        <f t="shared" si="0"/>
        <v>5.-8. seedet</v>
      </c>
      <c r="G10" s="142"/>
      <c r="H10" s="145" t="str">
        <f t="shared" si="1"/>
        <v>Bye</v>
      </c>
      <c r="I10" s="132">
        <f t="shared" si="2"/>
        <v>11</v>
      </c>
      <c r="J10" s="132">
        <f t="shared" si="3"/>
        <v>2</v>
      </c>
      <c r="K10" s="132">
        <f t="shared" si="4"/>
        <v>6</v>
      </c>
      <c r="L10" s="132">
        <f t="shared" si="5"/>
        <v>10</v>
      </c>
      <c r="M10" s="132" t="e">
        <f t="shared" si="6"/>
        <v>#VALUE!</v>
      </c>
      <c r="N10" s="132" t="e">
        <f t="shared" si="7"/>
        <v>#VALUE!</v>
      </c>
      <c r="O10" s="132">
        <f t="shared" si="8"/>
        <v>4</v>
      </c>
      <c r="P10" s="132">
        <f t="shared" si="9"/>
        <v>8</v>
      </c>
      <c r="Q10" s="132" t="e">
        <f t="shared" si="9"/>
        <v>#VALUE!</v>
      </c>
      <c r="R10" s="132" t="e">
        <f t="shared" si="9"/>
        <v>#VALUE!</v>
      </c>
      <c r="S10" s="132">
        <f t="shared" si="10"/>
        <v>3</v>
      </c>
      <c r="T10" s="132" t="str">
        <f t="shared" si="11"/>
        <v>0</v>
      </c>
      <c r="U10" s="132" t="str">
        <f t="shared" si="12"/>
        <v>9 </v>
      </c>
      <c r="V10" s="132">
        <f t="shared" si="13"/>
        <v>5</v>
      </c>
      <c r="W10" s="133"/>
      <c r="X10" s="132" t="str">
        <f t="shared" si="14"/>
        <v>0</v>
      </c>
      <c r="Y10" s="132" t="str">
        <f t="shared" si="15"/>
        <v>9 </v>
      </c>
      <c r="Z10" s="132">
        <f t="shared" si="16"/>
        <v>5</v>
      </c>
      <c r="AA10" s="133"/>
      <c r="AB10" s="132" t="str">
        <f t="shared" si="17"/>
        <v>0</v>
      </c>
      <c r="AC10" s="132" t="str">
        <f t="shared" si="18"/>
        <v>9</v>
      </c>
      <c r="AD10" s="132">
        <f t="shared" si="19"/>
        <v>5</v>
      </c>
      <c r="AF10" s="132">
        <f t="shared" si="20"/>
      </c>
      <c r="AG10" s="132">
        <f t="shared" si="21"/>
      </c>
      <c r="AH10" s="132">
        <f t="shared" si="22"/>
      </c>
      <c r="AJ10" s="132">
        <f t="shared" si="23"/>
      </c>
      <c r="AK10" s="132">
        <f t="shared" si="24"/>
      </c>
      <c r="AL10" s="132">
        <f t="shared" si="25"/>
      </c>
      <c r="AN10" s="132">
        <f t="shared" si="26"/>
        <v>15</v>
      </c>
      <c r="AP10" s="133">
        <f t="shared" si="27"/>
        <v>2</v>
      </c>
    </row>
    <row r="11" spans="1:42" ht="11.25">
      <c r="A11" s="146" t="s">
        <v>112</v>
      </c>
      <c r="B11" s="145" t="str">
        <f>REPT('HA-Ræk'!$B$32,1)</f>
        <v>5.-8. seedet</v>
      </c>
      <c r="C11" s="145" t="s">
        <v>35</v>
      </c>
      <c r="D11" s="145" t="str">
        <f>REPT('HA-Ræk'!$B$33,1)</f>
        <v>Bye</v>
      </c>
      <c r="E11" s="351" t="s">
        <v>448</v>
      </c>
      <c r="F11" s="145" t="str">
        <f t="shared" si="0"/>
        <v>5.-8. seedet</v>
      </c>
      <c r="G11" s="142"/>
      <c r="H11" s="145" t="str">
        <f t="shared" si="1"/>
        <v>Bye</v>
      </c>
      <c r="I11" s="132">
        <f t="shared" si="2"/>
        <v>11</v>
      </c>
      <c r="J11" s="132">
        <f t="shared" si="3"/>
        <v>2</v>
      </c>
      <c r="K11" s="132">
        <f t="shared" si="4"/>
        <v>6</v>
      </c>
      <c r="L11" s="132">
        <f t="shared" si="5"/>
        <v>10</v>
      </c>
      <c r="M11" s="132" t="e">
        <f t="shared" si="6"/>
        <v>#VALUE!</v>
      </c>
      <c r="N11" s="132" t="e">
        <f t="shared" si="7"/>
        <v>#VALUE!</v>
      </c>
      <c r="O11" s="132">
        <f t="shared" si="8"/>
        <v>4</v>
      </c>
      <c r="P11" s="132">
        <f t="shared" si="9"/>
        <v>8</v>
      </c>
      <c r="Q11" s="132" t="e">
        <f t="shared" si="9"/>
        <v>#VALUE!</v>
      </c>
      <c r="R11" s="132" t="e">
        <f t="shared" si="9"/>
        <v>#VALUE!</v>
      </c>
      <c r="S11" s="132">
        <f t="shared" si="10"/>
        <v>3</v>
      </c>
      <c r="T11" s="132" t="str">
        <f t="shared" si="11"/>
        <v>9</v>
      </c>
      <c r="U11" s="132" t="str">
        <f t="shared" si="12"/>
        <v>0 </v>
      </c>
      <c r="V11" s="132">
        <f t="shared" si="13"/>
        <v>1</v>
      </c>
      <c r="W11" s="133"/>
      <c r="X11" s="132" t="str">
        <f t="shared" si="14"/>
        <v>9</v>
      </c>
      <c r="Y11" s="132" t="str">
        <f t="shared" si="15"/>
        <v>0 </v>
      </c>
      <c r="Z11" s="132">
        <f t="shared" si="16"/>
        <v>1</v>
      </c>
      <c r="AA11" s="133"/>
      <c r="AB11" s="132" t="str">
        <f t="shared" si="17"/>
        <v>9</v>
      </c>
      <c r="AC11" s="132" t="str">
        <f t="shared" si="18"/>
        <v>0</v>
      </c>
      <c r="AD11" s="132">
        <f t="shared" si="19"/>
        <v>1</v>
      </c>
      <c r="AF11" s="132">
        <f t="shared" si="20"/>
      </c>
      <c r="AG11" s="132">
        <f t="shared" si="21"/>
      </c>
      <c r="AH11" s="132">
        <f t="shared" si="22"/>
      </c>
      <c r="AJ11" s="132">
        <f t="shared" si="23"/>
      </c>
      <c r="AK11" s="132">
        <f t="shared" si="24"/>
      </c>
      <c r="AL11" s="132">
        <f t="shared" si="25"/>
      </c>
      <c r="AN11" s="132">
        <f t="shared" si="26"/>
        <v>3</v>
      </c>
      <c r="AP11" s="133">
        <f t="shared" si="27"/>
        <v>1</v>
      </c>
    </row>
    <row r="12" spans="1:42" ht="11.25">
      <c r="A12" s="147" t="s">
        <v>113</v>
      </c>
      <c r="B12" s="148" t="str">
        <f>REPT('HA-Ræk'!$B$36,1)</f>
        <v>Bye</v>
      </c>
      <c r="C12" s="148" t="s">
        <v>35</v>
      </c>
      <c r="D12" s="148" t="str">
        <f>REPT('HA-Ræk'!$B$37,1)</f>
        <v>2. seedet</v>
      </c>
      <c r="E12" s="351" t="s">
        <v>449</v>
      </c>
      <c r="F12" s="145" t="str">
        <f t="shared" si="0"/>
        <v>2. seedet</v>
      </c>
      <c r="G12" s="142"/>
      <c r="H12" s="145" t="str">
        <f t="shared" si="1"/>
        <v>Bye</v>
      </c>
      <c r="I12" s="132">
        <f t="shared" si="2"/>
        <v>11</v>
      </c>
      <c r="J12" s="132">
        <f t="shared" si="3"/>
        <v>2</v>
      </c>
      <c r="K12" s="132">
        <f t="shared" si="4"/>
        <v>6</v>
      </c>
      <c r="L12" s="132">
        <f t="shared" si="5"/>
        <v>10</v>
      </c>
      <c r="M12" s="132" t="e">
        <f t="shared" si="6"/>
        <v>#VALUE!</v>
      </c>
      <c r="N12" s="132" t="e">
        <f t="shared" si="7"/>
        <v>#VALUE!</v>
      </c>
      <c r="O12" s="132">
        <f t="shared" si="8"/>
        <v>4</v>
      </c>
      <c r="P12" s="132">
        <f t="shared" si="9"/>
        <v>8</v>
      </c>
      <c r="Q12" s="132" t="e">
        <f t="shared" si="9"/>
        <v>#VALUE!</v>
      </c>
      <c r="R12" s="132" t="e">
        <f t="shared" si="9"/>
        <v>#VALUE!</v>
      </c>
      <c r="S12" s="132">
        <f t="shared" si="10"/>
        <v>3</v>
      </c>
      <c r="T12" s="132" t="str">
        <f t="shared" si="11"/>
        <v>0</v>
      </c>
      <c r="U12" s="132" t="str">
        <f t="shared" si="12"/>
        <v>9 </v>
      </c>
      <c r="V12" s="132">
        <f aca="true" t="shared" si="28" ref="V12:V27">IF(VALUE(T12)=VALUE(U12),-99,IF(VALUE(T12)&gt;VALUE(U12),1,5))</f>
        <v>5</v>
      </c>
      <c r="W12" s="133"/>
      <c r="X12" s="132" t="str">
        <f t="shared" si="14"/>
        <v>0</v>
      </c>
      <c r="Y12" s="132" t="str">
        <f t="shared" si="15"/>
        <v>9 </v>
      </c>
      <c r="Z12" s="132">
        <f t="shared" si="16"/>
        <v>5</v>
      </c>
      <c r="AA12" s="133"/>
      <c r="AB12" s="132" t="str">
        <f t="shared" si="17"/>
        <v>0</v>
      </c>
      <c r="AC12" s="132" t="str">
        <f t="shared" si="18"/>
        <v>9</v>
      </c>
      <c r="AD12" s="132">
        <f t="shared" si="19"/>
        <v>5</v>
      </c>
      <c r="AF12" s="132">
        <f t="shared" si="20"/>
      </c>
      <c r="AG12" s="132">
        <f t="shared" si="21"/>
      </c>
      <c r="AH12" s="132">
        <f t="shared" si="22"/>
      </c>
      <c r="AJ12" s="132">
        <f t="shared" si="23"/>
      </c>
      <c r="AK12" s="132">
        <f t="shared" si="24"/>
      </c>
      <c r="AL12" s="132">
        <f t="shared" si="25"/>
      </c>
      <c r="AN12" s="132">
        <f t="shared" si="26"/>
        <v>15</v>
      </c>
      <c r="AP12" s="133">
        <f t="shared" si="27"/>
        <v>2</v>
      </c>
    </row>
    <row r="13" spans="1:42" ht="11.25">
      <c r="A13" s="146" t="s">
        <v>114</v>
      </c>
      <c r="B13" s="145" t="str">
        <f>REPT(F5,1)</f>
        <v>1. seedet</v>
      </c>
      <c r="C13" s="145" t="s">
        <v>35</v>
      </c>
      <c r="D13" s="145" t="str">
        <f>REPT(F6,1)</f>
        <v>5.-8. seedet</v>
      </c>
      <c r="E13" s="351"/>
      <c r="F13" s="145" t="str">
        <f t="shared" si="0"/>
        <v> </v>
      </c>
      <c r="G13" s="142"/>
      <c r="H13" s="145" t="str">
        <f t="shared" si="1"/>
        <v> </v>
      </c>
      <c r="I13" s="132">
        <f t="shared" si="2"/>
        <v>0</v>
      </c>
      <c r="J13" s="132" t="e">
        <f t="shared" si="3"/>
        <v>#VALUE!</v>
      </c>
      <c r="K13" s="132" t="e">
        <f t="shared" si="4"/>
        <v>#VALUE!</v>
      </c>
      <c r="L13" s="132" t="e">
        <f t="shared" si="5"/>
        <v>#VALUE!</v>
      </c>
      <c r="M13" s="132" t="e">
        <f t="shared" si="6"/>
        <v>#VALUE!</v>
      </c>
      <c r="N13" s="132" t="e">
        <f t="shared" si="7"/>
        <v>#VALUE!</v>
      </c>
      <c r="O13" s="132" t="e">
        <f t="shared" si="8"/>
        <v>#VALUE!</v>
      </c>
      <c r="P13" s="132" t="e">
        <f t="shared" si="9"/>
        <v>#VALUE!</v>
      </c>
      <c r="Q13" s="132" t="e">
        <f t="shared" si="9"/>
        <v>#VALUE!</v>
      </c>
      <c r="R13" s="132" t="e">
        <f t="shared" si="9"/>
        <v>#VALUE!</v>
      </c>
      <c r="S13" s="132">
        <f t="shared" si="10"/>
        <v>0</v>
      </c>
      <c r="T13" s="132" t="e">
        <f t="shared" si="11"/>
        <v>#VALUE!</v>
      </c>
      <c r="U13" s="132" t="e">
        <f t="shared" si="12"/>
        <v>#VALUE!</v>
      </c>
      <c r="V13" s="132" t="e">
        <f t="shared" si="28"/>
        <v>#VALUE!</v>
      </c>
      <c r="W13" s="133"/>
      <c r="X13" s="132" t="e">
        <f t="shared" si="14"/>
        <v>#VALUE!</v>
      </c>
      <c r="Y13" s="132" t="e">
        <f t="shared" si="15"/>
        <v>#VALUE!</v>
      </c>
      <c r="Z13" s="132" t="e">
        <f t="shared" si="16"/>
        <v>#VALUE!</v>
      </c>
      <c r="AA13" s="133"/>
      <c r="AB13" s="132" t="e">
        <f t="shared" si="17"/>
        <v>#VALUE!</v>
      </c>
      <c r="AC13" s="132" t="e">
        <f t="shared" si="18"/>
        <v>#VALUE!</v>
      </c>
      <c r="AD13" s="132" t="e">
        <f t="shared" si="19"/>
        <v>#VALUE!</v>
      </c>
      <c r="AF13" s="132" t="e">
        <f t="shared" si="20"/>
        <v>#VALUE!</v>
      </c>
      <c r="AG13" s="132" t="e">
        <f t="shared" si="21"/>
        <v>#VALUE!</v>
      </c>
      <c r="AH13" s="132" t="e">
        <f t="shared" si="22"/>
        <v>#VALUE!</v>
      </c>
      <c r="AJ13" s="132">
        <f t="shared" si="23"/>
      </c>
      <c r="AK13" s="132">
        <f t="shared" si="24"/>
      </c>
      <c r="AL13" s="132">
        <f t="shared" si="25"/>
      </c>
      <c r="AN13" s="132" t="e">
        <f t="shared" si="26"/>
        <v>#VALUE!</v>
      </c>
      <c r="AP13" s="133" t="e">
        <f t="shared" si="27"/>
        <v>#VALUE!</v>
      </c>
    </row>
    <row r="14" spans="1:42" ht="11.25">
      <c r="A14" s="146" t="s">
        <v>115</v>
      </c>
      <c r="B14" s="145" t="str">
        <f>REPT(F7,1)</f>
        <v>5.-8. seedet</v>
      </c>
      <c r="C14" s="145" t="s">
        <v>35</v>
      </c>
      <c r="D14" s="145" t="str">
        <f>REPT(F8,1)</f>
        <v>3.-4. seedet</v>
      </c>
      <c r="E14" s="351"/>
      <c r="F14" s="145" t="str">
        <f t="shared" si="0"/>
        <v> </v>
      </c>
      <c r="G14" s="142"/>
      <c r="H14" s="145" t="str">
        <f t="shared" si="1"/>
        <v> </v>
      </c>
      <c r="I14" s="132">
        <f t="shared" si="2"/>
        <v>0</v>
      </c>
      <c r="J14" s="132" t="e">
        <f t="shared" si="3"/>
        <v>#VALUE!</v>
      </c>
      <c r="K14" s="132" t="e">
        <f t="shared" si="4"/>
        <v>#VALUE!</v>
      </c>
      <c r="L14" s="132" t="e">
        <f t="shared" si="5"/>
        <v>#VALUE!</v>
      </c>
      <c r="M14" s="132" t="e">
        <f t="shared" si="6"/>
        <v>#VALUE!</v>
      </c>
      <c r="N14" s="132" t="e">
        <f t="shared" si="7"/>
        <v>#VALUE!</v>
      </c>
      <c r="O14" s="132" t="e">
        <f t="shared" si="8"/>
        <v>#VALUE!</v>
      </c>
      <c r="P14" s="132" t="e">
        <f t="shared" si="9"/>
        <v>#VALUE!</v>
      </c>
      <c r="Q14" s="132" t="e">
        <f t="shared" si="9"/>
        <v>#VALUE!</v>
      </c>
      <c r="R14" s="132" t="e">
        <f t="shared" si="9"/>
        <v>#VALUE!</v>
      </c>
      <c r="S14" s="132">
        <f t="shared" si="10"/>
        <v>0</v>
      </c>
      <c r="T14" s="132" t="e">
        <f t="shared" si="11"/>
        <v>#VALUE!</v>
      </c>
      <c r="U14" s="132" t="e">
        <f t="shared" si="12"/>
        <v>#VALUE!</v>
      </c>
      <c r="V14" s="132" t="e">
        <f t="shared" si="28"/>
        <v>#VALUE!</v>
      </c>
      <c r="W14" s="133"/>
      <c r="X14" s="132" t="e">
        <f t="shared" si="14"/>
        <v>#VALUE!</v>
      </c>
      <c r="Y14" s="132" t="e">
        <f t="shared" si="15"/>
        <v>#VALUE!</v>
      </c>
      <c r="Z14" s="132" t="e">
        <f t="shared" si="16"/>
        <v>#VALUE!</v>
      </c>
      <c r="AA14" s="133"/>
      <c r="AB14" s="132" t="e">
        <f t="shared" si="17"/>
        <v>#VALUE!</v>
      </c>
      <c r="AC14" s="132" t="e">
        <f t="shared" si="18"/>
        <v>#VALUE!</v>
      </c>
      <c r="AD14" s="132" t="e">
        <f t="shared" si="19"/>
        <v>#VALUE!</v>
      </c>
      <c r="AF14" s="132" t="e">
        <f t="shared" si="20"/>
        <v>#VALUE!</v>
      </c>
      <c r="AG14" s="132" t="e">
        <f t="shared" si="21"/>
        <v>#VALUE!</v>
      </c>
      <c r="AH14" s="132" t="e">
        <f t="shared" si="22"/>
        <v>#VALUE!</v>
      </c>
      <c r="AJ14" s="132">
        <f t="shared" si="23"/>
      </c>
      <c r="AK14" s="132">
        <f t="shared" si="24"/>
      </c>
      <c r="AL14" s="132">
        <f t="shared" si="25"/>
      </c>
      <c r="AN14" s="132" t="e">
        <f t="shared" si="26"/>
        <v>#VALUE!</v>
      </c>
      <c r="AP14" s="133" t="e">
        <f t="shared" si="27"/>
        <v>#VALUE!</v>
      </c>
    </row>
    <row r="15" spans="1:42" ht="11.25">
      <c r="A15" s="146" t="s">
        <v>116</v>
      </c>
      <c r="B15" s="145" t="str">
        <f>REPT(F9,1)</f>
        <v>3.-4. seedet</v>
      </c>
      <c r="C15" s="145" t="s">
        <v>35</v>
      </c>
      <c r="D15" s="145" t="str">
        <f>REPT(F10,1)</f>
        <v>5.-8. seedet</v>
      </c>
      <c r="E15" s="351"/>
      <c r="F15" s="145" t="str">
        <f t="shared" si="0"/>
        <v> </v>
      </c>
      <c r="G15" s="142"/>
      <c r="H15" s="145" t="str">
        <f t="shared" si="1"/>
        <v> </v>
      </c>
      <c r="I15" s="132">
        <f t="shared" si="2"/>
        <v>0</v>
      </c>
      <c r="J15" s="132" t="e">
        <f t="shared" si="3"/>
        <v>#VALUE!</v>
      </c>
      <c r="K15" s="132" t="e">
        <f t="shared" si="4"/>
        <v>#VALUE!</v>
      </c>
      <c r="L15" s="132" t="e">
        <f t="shared" si="5"/>
        <v>#VALUE!</v>
      </c>
      <c r="M15" s="132" t="e">
        <f t="shared" si="6"/>
        <v>#VALUE!</v>
      </c>
      <c r="N15" s="132" t="e">
        <f t="shared" si="7"/>
        <v>#VALUE!</v>
      </c>
      <c r="O15" s="132" t="e">
        <f t="shared" si="8"/>
        <v>#VALUE!</v>
      </c>
      <c r="P15" s="132" t="e">
        <f t="shared" si="9"/>
        <v>#VALUE!</v>
      </c>
      <c r="Q15" s="132" t="e">
        <f t="shared" si="9"/>
        <v>#VALUE!</v>
      </c>
      <c r="R15" s="132" t="e">
        <f t="shared" si="9"/>
        <v>#VALUE!</v>
      </c>
      <c r="S15" s="132">
        <f t="shared" si="10"/>
        <v>0</v>
      </c>
      <c r="T15" s="132" t="e">
        <f t="shared" si="11"/>
        <v>#VALUE!</v>
      </c>
      <c r="U15" s="132" t="e">
        <f t="shared" si="12"/>
        <v>#VALUE!</v>
      </c>
      <c r="V15" s="132" t="e">
        <f t="shared" si="28"/>
        <v>#VALUE!</v>
      </c>
      <c r="W15" s="133"/>
      <c r="X15" s="132" t="e">
        <f t="shared" si="14"/>
        <v>#VALUE!</v>
      </c>
      <c r="Y15" s="132" t="e">
        <f t="shared" si="15"/>
        <v>#VALUE!</v>
      </c>
      <c r="Z15" s="132" t="e">
        <f t="shared" si="16"/>
        <v>#VALUE!</v>
      </c>
      <c r="AA15" s="133"/>
      <c r="AB15" s="132" t="e">
        <f t="shared" si="17"/>
        <v>#VALUE!</v>
      </c>
      <c r="AC15" s="132" t="e">
        <f t="shared" si="18"/>
        <v>#VALUE!</v>
      </c>
      <c r="AD15" s="132" t="e">
        <f t="shared" si="19"/>
        <v>#VALUE!</v>
      </c>
      <c r="AF15" s="132" t="e">
        <f t="shared" si="20"/>
        <v>#VALUE!</v>
      </c>
      <c r="AG15" s="132" t="e">
        <f t="shared" si="21"/>
        <v>#VALUE!</v>
      </c>
      <c r="AH15" s="132" t="e">
        <f t="shared" si="22"/>
        <v>#VALUE!</v>
      </c>
      <c r="AJ15" s="132">
        <f t="shared" si="23"/>
      </c>
      <c r="AK15" s="132">
        <f t="shared" si="24"/>
      </c>
      <c r="AL15" s="132">
        <f t="shared" si="25"/>
      </c>
      <c r="AN15" s="132" t="e">
        <f t="shared" si="26"/>
        <v>#VALUE!</v>
      </c>
      <c r="AP15" s="133" t="e">
        <f t="shared" si="27"/>
        <v>#VALUE!</v>
      </c>
    </row>
    <row r="16" spans="1:42" ht="11.25">
      <c r="A16" s="146" t="s">
        <v>117</v>
      </c>
      <c r="B16" s="145" t="str">
        <f>REPT(F11,1)</f>
        <v>5.-8. seedet</v>
      </c>
      <c r="C16" s="145" t="s">
        <v>35</v>
      </c>
      <c r="D16" s="145" t="str">
        <f>REPT(F12,1)</f>
        <v>2. seedet</v>
      </c>
      <c r="E16" s="351"/>
      <c r="F16" s="145" t="str">
        <f t="shared" si="0"/>
        <v> </v>
      </c>
      <c r="G16" s="142"/>
      <c r="H16" s="145" t="str">
        <f t="shared" si="1"/>
        <v> </v>
      </c>
      <c r="I16" s="132">
        <f t="shared" si="2"/>
        <v>0</v>
      </c>
      <c r="J16" s="132" t="e">
        <f t="shared" si="3"/>
        <v>#VALUE!</v>
      </c>
      <c r="K16" s="132" t="e">
        <f t="shared" si="4"/>
        <v>#VALUE!</v>
      </c>
      <c r="L16" s="132" t="e">
        <f t="shared" si="5"/>
        <v>#VALUE!</v>
      </c>
      <c r="M16" s="132" t="e">
        <f t="shared" si="6"/>
        <v>#VALUE!</v>
      </c>
      <c r="N16" s="132" t="e">
        <f t="shared" si="7"/>
        <v>#VALUE!</v>
      </c>
      <c r="O16" s="132" t="e">
        <f t="shared" si="8"/>
        <v>#VALUE!</v>
      </c>
      <c r="P16" s="132" t="e">
        <f t="shared" si="9"/>
        <v>#VALUE!</v>
      </c>
      <c r="Q16" s="132" t="e">
        <f t="shared" si="9"/>
        <v>#VALUE!</v>
      </c>
      <c r="R16" s="132" t="e">
        <f t="shared" si="9"/>
        <v>#VALUE!</v>
      </c>
      <c r="S16" s="132">
        <f t="shared" si="10"/>
        <v>0</v>
      </c>
      <c r="T16" s="132" t="e">
        <f t="shared" si="11"/>
        <v>#VALUE!</v>
      </c>
      <c r="U16" s="132" t="e">
        <f t="shared" si="12"/>
        <v>#VALUE!</v>
      </c>
      <c r="V16" s="132" t="e">
        <f t="shared" si="28"/>
        <v>#VALUE!</v>
      </c>
      <c r="W16" s="133"/>
      <c r="X16" s="132" t="e">
        <f t="shared" si="14"/>
        <v>#VALUE!</v>
      </c>
      <c r="Y16" s="132" t="e">
        <f t="shared" si="15"/>
        <v>#VALUE!</v>
      </c>
      <c r="Z16" s="132" t="e">
        <f t="shared" si="16"/>
        <v>#VALUE!</v>
      </c>
      <c r="AA16" s="133"/>
      <c r="AB16" s="132" t="e">
        <f t="shared" si="17"/>
        <v>#VALUE!</v>
      </c>
      <c r="AC16" s="132" t="e">
        <f t="shared" si="18"/>
        <v>#VALUE!</v>
      </c>
      <c r="AD16" s="132" t="e">
        <f t="shared" si="19"/>
        <v>#VALUE!</v>
      </c>
      <c r="AF16" s="132" t="e">
        <f t="shared" si="20"/>
        <v>#VALUE!</v>
      </c>
      <c r="AG16" s="132" t="e">
        <f t="shared" si="21"/>
        <v>#VALUE!</v>
      </c>
      <c r="AH16" s="132" t="e">
        <f t="shared" si="22"/>
        <v>#VALUE!</v>
      </c>
      <c r="AJ16" s="132">
        <f t="shared" si="23"/>
      </c>
      <c r="AK16" s="132">
        <f t="shared" si="24"/>
      </c>
      <c r="AL16" s="132">
        <f t="shared" si="25"/>
      </c>
      <c r="AN16" s="132" t="e">
        <f t="shared" si="26"/>
        <v>#VALUE!</v>
      </c>
      <c r="AP16" s="133" t="e">
        <f t="shared" si="27"/>
        <v>#VALUE!</v>
      </c>
    </row>
    <row r="17" spans="1:42" ht="11.25">
      <c r="A17" s="146" t="s">
        <v>118</v>
      </c>
      <c r="B17" s="145" t="str">
        <f>REPT(F13,1)</f>
        <v> </v>
      </c>
      <c r="C17" s="145" t="s">
        <v>35</v>
      </c>
      <c r="D17" s="145" t="str">
        <f>REPT(F14,1)</f>
        <v> </v>
      </c>
      <c r="E17" s="351"/>
      <c r="F17" s="145" t="str">
        <f t="shared" si="0"/>
        <v> </v>
      </c>
      <c r="G17" s="142"/>
      <c r="H17" s="145" t="str">
        <f t="shared" si="1"/>
        <v> </v>
      </c>
      <c r="I17" s="132">
        <f t="shared" si="2"/>
        <v>0</v>
      </c>
      <c r="J17" s="132" t="e">
        <f t="shared" si="3"/>
        <v>#VALUE!</v>
      </c>
      <c r="K17" s="132" t="e">
        <f t="shared" si="4"/>
        <v>#VALUE!</v>
      </c>
      <c r="L17" s="132" t="e">
        <f t="shared" si="5"/>
        <v>#VALUE!</v>
      </c>
      <c r="M17" s="132" t="e">
        <f t="shared" si="6"/>
        <v>#VALUE!</v>
      </c>
      <c r="N17" s="132" t="e">
        <f t="shared" si="7"/>
        <v>#VALUE!</v>
      </c>
      <c r="O17" s="132" t="e">
        <f t="shared" si="8"/>
        <v>#VALUE!</v>
      </c>
      <c r="P17" s="132" t="e">
        <f t="shared" si="9"/>
        <v>#VALUE!</v>
      </c>
      <c r="Q17" s="132" t="e">
        <f t="shared" si="9"/>
        <v>#VALUE!</v>
      </c>
      <c r="R17" s="132" t="e">
        <f t="shared" si="9"/>
        <v>#VALUE!</v>
      </c>
      <c r="S17" s="132">
        <f t="shared" si="10"/>
        <v>0</v>
      </c>
      <c r="T17" s="132" t="e">
        <f t="shared" si="11"/>
        <v>#VALUE!</v>
      </c>
      <c r="U17" s="132" t="e">
        <f t="shared" si="12"/>
        <v>#VALUE!</v>
      </c>
      <c r="V17" s="132" t="e">
        <f t="shared" si="28"/>
        <v>#VALUE!</v>
      </c>
      <c r="W17" s="133"/>
      <c r="X17" s="132" t="e">
        <f t="shared" si="14"/>
        <v>#VALUE!</v>
      </c>
      <c r="Y17" s="132" t="e">
        <f t="shared" si="15"/>
        <v>#VALUE!</v>
      </c>
      <c r="Z17" s="132" t="e">
        <f t="shared" si="16"/>
        <v>#VALUE!</v>
      </c>
      <c r="AA17" s="133"/>
      <c r="AB17" s="132" t="e">
        <f t="shared" si="17"/>
        <v>#VALUE!</v>
      </c>
      <c r="AC17" s="132" t="e">
        <f t="shared" si="18"/>
        <v>#VALUE!</v>
      </c>
      <c r="AD17" s="132" t="e">
        <f t="shared" si="19"/>
        <v>#VALUE!</v>
      </c>
      <c r="AF17" s="132" t="e">
        <f t="shared" si="20"/>
        <v>#VALUE!</v>
      </c>
      <c r="AG17" s="132" t="e">
        <f t="shared" si="21"/>
        <v>#VALUE!</v>
      </c>
      <c r="AH17" s="132" t="e">
        <f t="shared" si="22"/>
        <v>#VALUE!</v>
      </c>
      <c r="AJ17" s="132">
        <f t="shared" si="23"/>
      </c>
      <c r="AK17" s="132">
        <f t="shared" si="24"/>
      </c>
      <c r="AL17" s="132">
        <f t="shared" si="25"/>
      </c>
      <c r="AN17" s="132" t="e">
        <f t="shared" si="26"/>
        <v>#VALUE!</v>
      </c>
      <c r="AP17" s="133" t="e">
        <f t="shared" si="27"/>
        <v>#VALUE!</v>
      </c>
    </row>
    <row r="18" spans="1:42" ht="11.25">
      <c r="A18" s="146" t="s">
        <v>119</v>
      </c>
      <c r="B18" s="145" t="str">
        <f>REPT(F15,1)</f>
        <v> </v>
      </c>
      <c r="C18" s="145" t="s">
        <v>35</v>
      </c>
      <c r="D18" s="145" t="str">
        <f>REPT(F16,1)</f>
        <v> </v>
      </c>
      <c r="E18" s="351"/>
      <c r="F18" s="145" t="str">
        <f t="shared" si="0"/>
        <v> </v>
      </c>
      <c r="G18" s="142"/>
      <c r="H18" s="145" t="str">
        <f t="shared" si="1"/>
        <v> </v>
      </c>
      <c r="I18" s="132">
        <f t="shared" si="2"/>
        <v>0</v>
      </c>
      <c r="J18" s="132" t="e">
        <f t="shared" si="3"/>
        <v>#VALUE!</v>
      </c>
      <c r="K18" s="132" t="e">
        <f t="shared" si="4"/>
        <v>#VALUE!</v>
      </c>
      <c r="L18" s="132" t="e">
        <f t="shared" si="5"/>
        <v>#VALUE!</v>
      </c>
      <c r="M18" s="132" t="e">
        <f t="shared" si="6"/>
        <v>#VALUE!</v>
      </c>
      <c r="N18" s="132" t="e">
        <f t="shared" si="7"/>
        <v>#VALUE!</v>
      </c>
      <c r="O18" s="132" t="e">
        <f t="shared" si="8"/>
        <v>#VALUE!</v>
      </c>
      <c r="P18" s="132" t="e">
        <f t="shared" si="9"/>
        <v>#VALUE!</v>
      </c>
      <c r="Q18" s="132" t="e">
        <f t="shared" si="9"/>
        <v>#VALUE!</v>
      </c>
      <c r="R18" s="132" t="e">
        <f t="shared" si="9"/>
        <v>#VALUE!</v>
      </c>
      <c r="S18" s="132">
        <f t="shared" si="10"/>
        <v>0</v>
      </c>
      <c r="T18" s="132" t="e">
        <f t="shared" si="11"/>
        <v>#VALUE!</v>
      </c>
      <c r="U18" s="132" t="e">
        <f t="shared" si="12"/>
        <v>#VALUE!</v>
      </c>
      <c r="V18" s="132" t="e">
        <f t="shared" si="28"/>
        <v>#VALUE!</v>
      </c>
      <c r="W18" s="133"/>
      <c r="X18" s="132" t="e">
        <f t="shared" si="14"/>
        <v>#VALUE!</v>
      </c>
      <c r="Y18" s="132" t="e">
        <f t="shared" si="15"/>
        <v>#VALUE!</v>
      </c>
      <c r="Z18" s="132" t="e">
        <f t="shared" si="16"/>
        <v>#VALUE!</v>
      </c>
      <c r="AA18" s="133"/>
      <c r="AB18" s="132" t="e">
        <f t="shared" si="17"/>
        <v>#VALUE!</v>
      </c>
      <c r="AC18" s="132" t="e">
        <f t="shared" si="18"/>
        <v>#VALUE!</v>
      </c>
      <c r="AD18" s="132" t="e">
        <f t="shared" si="19"/>
        <v>#VALUE!</v>
      </c>
      <c r="AF18" s="132" t="e">
        <f t="shared" si="20"/>
        <v>#VALUE!</v>
      </c>
      <c r="AG18" s="132" t="e">
        <f t="shared" si="21"/>
        <v>#VALUE!</v>
      </c>
      <c r="AH18" s="132" t="e">
        <f t="shared" si="22"/>
        <v>#VALUE!</v>
      </c>
      <c r="AJ18" s="132">
        <f t="shared" si="23"/>
      </c>
      <c r="AK18" s="132">
        <f t="shared" si="24"/>
      </c>
      <c r="AL18" s="132">
        <f t="shared" si="25"/>
      </c>
      <c r="AN18" s="132" t="e">
        <f t="shared" si="26"/>
        <v>#VALUE!</v>
      </c>
      <c r="AP18" s="133" t="e">
        <f t="shared" si="27"/>
        <v>#VALUE!</v>
      </c>
    </row>
    <row r="19" spans="1:42" ht="11.25">
      <c r="A19" s="146" t="s">
        <v>120</v>
      </c>
      <c r="B19" s="145" t="str">
        <f>REPT(F17,1)</f>
        <v> </v>
      </c>
      <c r="C19" s="145" t="s">
        <v>35</v>
      </c>
      <c r="D19" s="145" t="str">
        <f>REPT(F18,1)</f>
        <v> </v>
      </c>
      <c r="E19" s="351"/>
      <c r="F19" s="145" t="str">
        <f t="shared" si="0"/>
        <v> </v>
      </c>
      <c r="G19" s="142"/>
      <c r="H19" s="145" t="str">
        <f t="shared" si="1"/>
        <v> </v>
      </c>
      <c r="I19" s="132">
        <f t="shared" si="2"/>
        <v>0</v>
      </c>
      <c r="J19" s="132" t="e">
        <f t="shared" si="3"/>
        <v>#VALUE!</v>
      </c>
      <c r="K19" s="132" t="e">
        <f t="shared" si="4"/>
        <v>#VALUE!</v>
      </c>
      <c r="L19" s="132" t="e">
        <f t="shared" si="5"/>
        <v>#VALUE!</v>
      </c>
      <c r="M19" s="132" t="e">
        <f t="shared" si="6"/>
        <v>#VALUE!</v>
      </c>
      <c r="N19" s="132" t="e">
        <f t="shared" si="7"/>
        <v>#VALUE!</v>
      </c>
      <c r="O19" s="132" t="e">
        <f t="shared" si="8"/>
        <v>#VALUE!</v>
      </c>
      <c r="P19" s="132" t="e">
        <f t="shared" si="9"/>
        <v>#VALUE!</v>
      </c>
      <c r="Q19" s="132" t="e">
        <f t="shared" si="9"/>
        <v>#VALUE!</v>
      </c>
      <c r="R19" s="132" t="e">
        <f t="shared" si="9"/>
        <v>#VALUE!</v>
      </c>
      <c r="S19" s="132">
        <f t="shared" si="10"/>
        <v>0</v>
      </c>
      <c r="T19" s="132" t="e">
        <f t="shared" si="11"/>
        <v>#VALUE!</v>
      </c>
      <c r="U19" s="132" t="e">
        <f t="shared" si="12"/>
        <v>#VALUE!</v>
      </c>
      <c r="V19" s="132" t="e">
        <f t="shared" si="28"/>
        <v>#VALUE!</v>
      </c>
      <c r="W19" s="133"/>
      <c r="X19" s="132" t="e">
        <f t="shared" si="14"/>
        <v>#VALUE!</v>
      </c>
      <c r="Y19" s="132" t="e">
        <f t="shared" si="15"/>
        <v>#VALUE!</v>
      </c>
      <c r="Z19" s="132" t="e">
        <f t="shared" si="16"/>
        <v>#VALUE!</v>
      </c>
      <c r="AA19" s="133"/>
      <c r="AB19" s="132" t="e">
        <f t="shared" si="17"/>
        <v>#VALUE!</v>
      </c>
      <c r="AC19" s="132" t="e">
        <f t="shared" si="18"/>
        <v>#VALUE!</v>
      </c>
      <c r="AD19" s="132" t="e">
        <f t="shared" si="19"/>
        <v>#VALUE!</v>
      </c>
      <c r="AF19" s="132" t="e">
        <f t="shared" si="20"/>
        <v>#VALUE!</v>
      </c>
      <c r="AG19" s="132" t="e">
        <f t="shared" si="21"/>
        <v>#VALUE!</v>
      </c>
      <c r="AH19" s="132" t="e">
        <f t="shared" si="22"/>
        <v>#VALUE!</v>
      </c>
      <c r="AJ19" s="132">
        <f t="shared" si="23"/>
      </c>
      <c r="AK19" s="132">
        <f t="shared" si="24"/>
      </c>
      <c r="AL19" s="132">
        <f t="shared" si="25"/>
      </c>
      <c r="AN19" s="132" t="e">
        <f t="shared" si="26"/>
        <v>#VALUE!</v>
      </c>
      <c r="AP19" s="133" t="e">
        <f t="shared" si="27"/>
        <v>#VALUE!</v>
      </c>
    </row>
    <row r="20" spans="1:42" ht="11.25">
      <c r="A20" s="146" t="s">
        <v>121</v>
      </c>
      <c r="B20" s="145" t="str">
        <f>REPT(H17,1)</f>
        <v> </v>
      </c>
      <c r="C20" s="145" t="s">
        <v>35</v>
      </c>
      <c r="D20" s="145" t="str">
        <f>REPT(H18,1)</f>
        <v> </v>
      </c>
      <c r="E20" s="351"/>
      <c r="F20" s="145" t="str">
        <f t="shared" si="0"/>
        <v> </v>
      </c>
      <c r="G20" s="142"/>
      <c r="H20" s="145" t="str">
        <f t="shared" si="1"/>
        <v> </v>
      </c>
      <c r="I20" s="132">
        <f t="shared" si="2"/>
        <v>0</v>
      </c>
      <c r="J20" s="132" t="e">
        <f t="shared" si="3"/>
        <v>#VALUE!</v>
      </c>
      <c r="K20" s="132" t="e">
        <f t="shared" si="4"/>
        <v>#VALUE!</v>
      </c>
      <c r="L20" s="132" t="e">
        <f t="shared" si="5"/>
        <v>#VALUE!</v>
      </c>
      <c r="M20" s="132" t="e">
        <f t="shared" si="6"/>
        <v>#VALUE!</v>
      </c>
      <c r="N20" s="132" t="e">
        <f t="shared" si="7"/>
        <v>#VALUE!</v>
      </c>
      <c r="O20" s="132" t="e">
        <f t="shared" si="8"/>
        <v>#VALUE!</v>
      </c>
      <c r="P20" s="132" t="e">
        <f t="shared" si="9"/>
        <v>#VALUE!</v>
      </c>
      <c r="Q20" s="132" t="e">
        <f t="shared" si="9"/>
        <v>#VALUE!</v>
      </c>
      <c r="R20" s="132" t="e">
        <f t="shared" si="9"/>
        <v>#VALUE!</v>
      </c>
      <c r="S20" s="132">
        <f t="shared" si="10"/>
        <v>0</v>
      </c>
      <c r="T20" s="132" t="e">
        <f t="shared" si="11"/>
        <v>#VALUE!</v>
      </c>
      <c r="U20" s="132" t="e">
        <f t="shared" si="12"/>
        <v>#VALUE!</v>
      </c>
      <c r="V20" s="132" t="e">
        <f t="shared" si="28"/>
        <v>#VALUE!</v>
      </c>
      <c r="W20" s="133"/>
      <c r="X20" s="132" t="e">
        <f t="shared" si="14"/>
        <v>#VALUE!</v>
      </c>
      <c r="Y20" s="132" t="e">
        <f t="shared" si="15"/>
        <v>#VALUE!</v>
      </c>
      <c r="Z20" s="132" t="e">
        <f t="shared" si="16"/>
        <v>#VALUE!</v>
      </c>
      <c r="AA20" s="133"/>
      <c r="AB20" s="132" t="e">
        <f t="shared" si="17"/>
        <v>#VALUE!</v>
      </c>
      <c r="AC20" s="132" t="e">
        <f t="shared" si="18"/>
        <v>#VALUE!</v>
      </c>
      <c r="AD20" s="132" t="e">
        <f t="shared" si="19"/>
        <v>#VALUE!</v>
      </c>
      <c r="AF20" s="132" t="e">
        <f t="shared" si="20"/>
        <v>#VALUE!</v>
      </c>
      <c r="AG20" s="132" t="e">
        <f t="shared" si="21"/>
        <v>#VALUE!</v>
      </c>
      <c r="AH20" s="132" t="e">
        <f t="shared" si="22"/>
        <v>#VALUE!</v>
      </c>
      <c r="AJ20" s="132">
        <f t="shared" si="23"/>
      </c>
      <c r="AK20" s="132">
        <f t="shared" si="24"/>
      </c>
      <c r="AL20" s="132">
        <f t="shared" si="25"/>
      </c>
      <c r="AN20" s="132" t="e">
        <f t="shared" si="26"/>
        <v>#VALUE!</v>
      </c>
      <c r="AP20" s="133" t="e">
        <f t="shared" si="27"/>
        <v>#VALUE!</v>
      </c>
    </row>
    <row r="21" spans="1:42" ht="11.25">
      <c r="A21" s="146" t="s">
        <v>122</v>
      </c>
      <c r="B21" s="145" t="str">
        <f>REPT(H13,1)</f>
        <v> </v>
      </c>
      <c r="C21" s="145" t="s">
        <v>35</v>
      </c>
      <c r="D21" s="145" t="str">
        <f>REPT(H14,1)</f>
        <v> </v>
      </c>
      <c r="E21" s="351"/>
      <c r="F21" s="145" t="str">
        <f>IF(S21&lt;2,TOM,IF($AP21=1,B21,D21))</f>
        <v> </v>
      </c>
      <c r="G21" s="142"/>
      <c r="H21" s="145" t="str">
        <f>IF(S21&lt;2,TOM,IF($AP21=1,D21,B21))</f>
        <v> </v>
      </c>
      <c r="I21" s="132">
        <f aca="true" t="shared" si="29" ref="I21:I36">LEN(E21)</f>
        <v>0</v>
      </c>
      <c r="J21" s="132" t="e">
        <f aca="true" t="shared" si="30" ref="J21:J36">FIND("/",$E21)</f>
        <v>#VALUE!</v>
      </c>
      <c r="K21" s="132" t="e">
        <f aca="true" t="shared" si="31" ref="K21:K36">FIND("/",$E21,($J21+1))</f>
        <v>#VALUE!</v>
      </c>
      <c r="L21" s="132" t="e">
        <f aca="true" t="shared" si="32" ref="L21:L36">FIND("/",$E21,($K21+1))</f>
        <v>#VALUE!</v>
      </c>
      <c r="M21" s="132" t="e">
        <f aca="true" t="shared" si="33" ref="M21:M36">FIND("/",$E21,($L21+1))</f>
        <v>#VALUE!</v>
      </c>
      <c r="N21" s="132" t="e">
        <f aca="true" t="shared" si="34" ref="N21:N36">FIND("/",$E21,($M21+1))</f>
        <v>#VALUE!</v>
      </c>
      <c r="O21" s="132" t="e">
        <f aca="true" t="shared" si="35" ref="O21:O36">FIND(" ",$E21)</f>
        <v>#VALUE!</v>
      </c>
      <c r="P21" s="132" t="e">
        <f aca="true" t="shared" si="36" ref="P21:R36">FIND(" ",$E21,O21+1)</f>
        <v>#VALUE!</v>
      </c>
      <c r="Q21" s="132" t="e">
        <f t="shared" si="36"/>
        <v>#VALUE!</v>
      </c>
      <c r="R21" s="132" t="e">
        <f t="shared" si="36"/>
        <v>#VALUE!</v>
      </c>
      <c r="S21" s="132">
        <f aca="true" t="shared" si="37" ref="S21:S36">COUNT(J21:N21)</f>
        <v>0</v>
      </c>
      <c r="T21" s="132" t="e">
        <f aca="true" t="shared" si="38" ref="T21:T36">MID($E21,1,J21-1)</f>
        <v>#VALUE!</v>
      </c>
      <c r="U21" s="132" t="e">
        <f aca="true" t="shared" si="39" ref="U21:U36">MID($E21,J21+1,2)</f>
        <v>#VALUE!</v>
      </c>
      <c r="V21" s="132" t="e">
        <f t="shared" si="28"/>
        <v>#VALUE!</v>
      </c>
      <c r="W21" s="133"/>
      <c r="X21" s="132" t="e">
        <f aca="true" t="shared" si="40" ref="X21:X36">MID($E21,O21+1,K21-O21-1)</f>
        <v>#VALUE!</v>
      </c>
      <c r="Y21" s="132" t="e">
        <f aca="true" t="shared" si="41" ref="Y21:Y36">MID($E21,K21+1,2)</f>
        <v>#VALUE!</v>
      </c>
      <c r="Z21" s="132" t="e">
        <f aca="true" t="shared" si="42" ref="Z21:Z36">IF(VALUE(X21)&gt;VALUE(Y21),1,5)</f>
        <v>#VALUE!</v>
      </c>
      <c r="AA21" s="133"/>
      <c r="AB21" s="132" t="e">
        <f aca="true" t="shared" si="43" ref="AB21:AB36">MID($E21,P21+1,L21-P21-1)</f>
        <v>#VALUE!</v>
      </c>
      <c r="AC21" s="132" t="e">
        <f aca="true" t="shared" si="44" ref="AC21:AC36">MID($E21,L21+1,2)</f>
        <v>#VALUE!</v>
      </c>
      <c r="AD21" s="132" t="e">
        <f aca="true" t="shared" si="45" ref="AD21:AD36">IF(VALUE(AB21)&gt;VALUE(AC21),1,5)</f>
        <v>#VALUE!</v>
      </c>
      <c r="AF21" s="132" t="e">
        <f aca="true" t="shared" si="46" ref="AF21:AF36">IF(S21=3,"",MID($E21,Q21+1,M21-Q21-1))</f>
        <v>#VALUE!</v>
      </c>
      <c r="AG21" s="132" t="e">
        <f aca="true" t="shared" si="47" ref="AG21:AG36">IF(S21=3,"",MID($E21,M21+1,2))</f>
        <v>#VALUE!</v>
      </c>
      <c r="AH21" s="132" t="e">
        <f aca="true" t="shared" si="48" ref="AH21:AH36">IF(AF21="","",IF(VALUE(AF21)&gt;VALUE(AG21),1,5))</f>
        <v>#VALUE!</v>
      </c>
      <c r="AJ21" s="132">
        <f aca="true" t="shared" si="49" ref="AJ21:AJ36">IF(S21&lt;5,"",MID($E21,R21+1,N21-R21-1))</f>
      </c>
      <c r="AK21" s="132">
        <f aca="true" t="shared" si="50" ref="AK21:AK36">IF(S21&lt;5,"",MID($E21,N21+1,2))</f>
      </c>
      <c r="AL21" s="132">
        <f aca="true" t="shared" si="51" ref="AL21:AL36">IF(AJ21="","",IF(VALUE(AJ21)&gt;VALUE(AK21),1,5))</f>
      </c>
      <c r="AN21" s="132" t="e">
        <f aca="true" t="shared" si="52" ref="AN21:AN36">SUM(V21,Z21,AD21,AH21,AL21)</f>
        <v>#VALUE!</v>
      </c>
      <c r="AP21" s="133" t="e">
        <f aca="true" t="shared" si="53" ref="AP21:AP36">IF(AN21&lt;1,0,IF(AN21&lt;14,1,2))</f>
        <v>#VALUE!</v>
      </c>
    </row>
    <row r="22" spans="1:42" ht="11.25">
      <c r="A22" s="146" t="s">
        <v>123</v>
      </c>
      <c r="B22" s="145" t="str">
        <f>REPT(H15,1)</f>
        <v> </v>
      </c>
      <c r="C22" s="145" t="s">
        <v>35</v>
      </c>
      <c r="D22" s="145" t="str">
        <f>REPT(H16,1)</f>
        <v> </v>
      </c>
      <c r="E22" s="351"/>
      <c r="F22" s="145" t="str">
        <f>IF(S22&lt;2,TOM,IF($AP22=1,B22,D22))</f>
        <v> </v>
      </c>
      <c r="G22" s="142"/>
      <c r="H22" s="145" t="str">
        <f>IF(S22&lt;2,TOM,IF($AP22=1,D22,B22))</f>
        <v> </v>
      </c>
      <c r="I22" s="132">
        <f t="shared" si="29"/>
        <v>0</v>
      </c>
      <c r="J22" s="132" t="e">
        <f t="shared" si="30"/>
        <v>#VALUE!</v>
      </c>
      <c r="K22" s="132" t="e">
        <f t="shared" si="31"/>
        <v>#VALUE!</v>
      </c>
      <c r="L22" s="132" t="e">
        <f t="shared" si="32"/>
        <v>#VALUE!</v>
      </c>
      <c r="M22" s="132" t="e">
        <f t="shared" si="33"/>
        <v>#VALUE!</v>
      </c>
      <c r="N22" s="132" t="e">
        <f t="shared" si="34"/>
        <v>#VALUE!</v>
      </c>
      <c r="O22" s="132" t="e">
        <f t="shared" si="35"/>
        <v>#VALUE!</v>
      </c>
      <c r="P22" s="132" t="e">
        <f t="shared" si="36"/>
        <v>#VALUE!</v>
      </c>
      <c r="Q22" s="132" t="e">
        <f t="shared" si="36"/>
        <v>#VALUE!</v>
      </c>
      <c r="R22" s="132" t="e">
        <f t="shared" si="36"/>
        <v>#VALUE!</v>
      </c>
      <c r="S22" s="132">
        <f t="shared" si="37"/>
        <v>0</v>
      </c>
      <c r="T22" s="132" t="e">
        <f t="shared" si="38"/>
        <v>#VALUE!</v>
      </c>
      <c r="U22" s="132" t="e">
        <f t="shared" si="39"/>
        <v>#VALUE!</v>
      </c>
      <c r="V22" s="132" t="e">
        <f t="shared" si="28"/>
        <v>#VALUE!</v>
      </c>
      <c r="W22" s="133"/>
      <c r="X22" s="132" t="e">
        <f t="shared" si="40"/>
        <v>#VALUE!</v>
      </c>
      <c r="Y22" s="132" t="e">
        <f t="shared" si="41"/>
        <v>#VALUE!</v>
      </c>
      <c r="Z22" s="132" t="e">
        <f t="shared" si="42"/>
        <v>#VALUE!</v>
      </c>
      <c r="AA22" s="133"/>
      <c r="AB22" s="132" t="e">
        <f t="shared" si="43"/>
        <v>#VALUE!</v>
      </c>
      <c r="AC22" s="132" t="e">
        <f t="shared" si="44"/>
        <v>#VALUE!</v>
      </c>
      <c r="AD22" s="132" t="e">
        <f t="shared" si="45"/>
        <v>#VALUE!</v>
      </c>
      <c r="AF22" s="132" t="e">
        <f t="shared" si="46"/>
        <v>#VALUE!</v>
      </c>
      <c r="AG22" s="132" t="e">
        <f t="shared" si="47"/>
        <v>#VALUE!</v>
      </c>
      <c r="AH22" s="132" t="e">
        <f t="shared" si="48"/>
        <v>#VALUE!</v>
      </c>
      <c r="AJ22" s="132">
        <f t="shared" si="49"/>
      </c>
      <c r="AK22" s="132">
        <f t="shared" si="50"/>
      </c>
      <c r="AL22" s="132">
        <f t="shared" si="51"/>
      </c>
      <c r="AN22" s="132" t="e">
        <f t="shared" si="52"/>
        <v>#VALUE!</v>
      </c>
      <c r="AP22" s="133" t="e">
        <f t="shared" si="53"/>
        <v>#VALUE!</v>
      </c>
    </row>
    <row r="23" spans="1:42" ht="11.25">
      <c r="A23" s="146" t="s">
        <v>124</v>
      </c>
      <c r="B23" s="145" t="str">
        <f>REPT(F21,1)</f>
        <v> </v>
      </c>
      <c r="C23" s="145" t="s">
        <v>35</v>
      </c>
      <c r="D23" s="145" t="str">
        <f>REPT(F22,1)</f>
        <v> </v>
      </c>
      <c r="E23" s="351"/>
      <c r="F23" s="145" t="str">
        <f>IF(S23&lt;2,TOM,IF($AP23=1,B23,D23))</f>
        <v> </v>
      </c>
      <c r="G23" s="142"/>
      <c r="H23" s="145" t="str">
        <f>IF(S23&lt;2,TOM,IF($AP23=1,D23,B23))</f>
        <v> </v>
      </c>
      <c r="I23" s="132">
        <f t="shared" si="29"/>
        <v>0</v>
      </c>
      <c r="J23" s="132" t="e">
        <f t="shared" si="30"/>
        <v>#VALUE!</v>
      </c>
      <c r="K23" s="132" t="e">
        <f t="shared" si="31"/>
        <v>#VALUE!</v>
      </c>
      <c r="L23" s="132" t="e">
        <f t="shared" si="32"/>
        <v>#VALUE!</v>
      </c>
      <c r="M23" s="132" t="e">
        <f t="shared" si="33"/>
        <v>#VALUE!</v>
      </c>
      <c r="N23" s="132" t="e">
        <f t="shared" si="34"/>
        <v>#VALUE!</v>
      </c>
      <c r="O23" s="132" t="e">
        <f t="shared" si="35"/>
        <v>#VALUE!</v>
      </c>
      <c r="P23" s="132" t="e">
        <f t="shared" si="36"/>
        <v>#VALUE!</v>
      </c>
      <c r="Q23" s="132" t="e">
        <f t="shared" si="36"/>
        <v>#VALUE!</v>
      </c>
      <c r="R23" s="132" t="e">
        <f t="shared" si="36"/>
        <v>#VALUE!</v>
      </c>
      <c r="S23" s="132">
        <f t="shared" si="37"/>
        <v>0</v>
      </c>
      <c r="T23" s="132" t="e">
        <f t="shared" si="38"/>
        <v>#VALUE!</v>
      </c>
      <c r="U23" s="132" t="e">
        <f t="shared" si="39"/>
        <v>#VALUE!</v>
      </c>
      <c r="V23" s="132" t="e">
        <f t="shared" si="28"/>
        <v>#VALUE!</v>
      </c>
      <c r="W23" s="133"/>
      <c r="X23" s="132" t="e">
        <f t="shared" si="40"/>
        <v>#VALUE!</v>
      </c>
      <c r="Y23" s="132" t="e">
        <f t="shared" si="41"/>
        <v>#VALUE!</v>
      </c>
      <c r="Z23" s="132" t="e">
        <f t="shared" si="42"/>
        <v>#VALUE!</v>
      </c>
      <c r="AA23" s="133"/>
      <c r="AB23" s="132" t="e">
        <f t="shared" si="43"/>
        <v>#VALUE!</v>
      </c>
      <c r="AC23" s="132" t="e">
        <f t="shared" si="44"/>
        <v>#VALUE!</v>
      </c>
      <c r="AD23" s="132" t="e">
        <f t="shared" si="45"/>
        <v>#VALUE!</v>
      </c>
      <c r="AF23" s="132" t="e">
        <f t="shared" si="46"/>
        <v>#VALUE!</v>
      </c>
      <c r="AG23" s="132" t="e">
        <f t="shared" si="47"/>
        <v>#VALUE!</v>
      </c>
      <c r="AH23" s="132" t="e">
        <f t="shared" si="48"/>
        <v>#VALUE!</v>
      </c>
      <c r="AJ23" s="132">
        <f t="shared" si="49"/>
      </c>
      <c r="AK23" s="132">
        <f t="shared" si="50"/>
      </c>
      <c r="AL23" s="132">
        <f t="shared" si="51"/>
      </c>
      <c r="AN23" s="132" t="e">
        <f t="shared" si="52"/>
        <v>#VALUE!</v>
      </c>
      <c r="AP23" s="133" t="e">
        <f t="shared" si="53"/>
        <v>#VALUE!</v>
      </c>
    </row>
    <row r="24" spans="1:42" ht="11.25">
      <c r="A24" s="146" t="s">
        <v>125</v>
      </c>
      <c r="B24" s="145" t="str">
        <f>REPT(H21,1)</f>
        <v> </v>
      </c>
      <c r="C24" s="145" t="s">
        <v>35</v>
      </c>
      <c r="D24" s="145" t="str">
        <f>REPT(H22,1)</f>
        <v> </v>
      </c>
      <c r="E24" s="351"/>
      <c r="F24" s="145" t="str">
        <f>IF(S24&lt;2,TOM,IF($AP24=1,B24,D24))</f>
        <v> </v>
      </c>
      <c r="G24" s="142"/>
      <c r="H24" s="145" t="str">
        <f>IF(S24&lt;2,TOM,IF($AP24=1,D24,B24))</f>
        <v> </v>
      </c>
      <c r="I24" s="132">
        <f t="shared" si="29"/>
        <v>0</v>
      </c>
      <c r="J24" s="132" t="e">
        <f t="shared" si="30"/>
        <v>#VALUE!</v>
      </c>
      <c r="K24" s="132" t="e">
        <f t="shared" si="31"/>
        <v>#VALUE!</v>
      </c>
      <c r="L24" s="132" t="e">
        <f t="shared" si="32"/>
        <v>#VALUE!</v>
      </c>
      <c r="M24" s="132" t="e">
        <f t="shared" si="33"/>
        <v>#VALUE!</v>
      </c>
      <c r="N24" s="132" t="e">
        <f t="shared" si="34"/>
        <v>#VALUE!</v>
      </c>
      <c r="O24" s="132" t="e">
        <f t="shared" si="35"/>
        <v>#VALUE!</v>
      </c>
      <c r="P24" s="132" t="e">
        <f t="shared" si="36"/>
        <v>#VALUE!</v>
      </c>
      <c r="Q24" s="132" t="e">
        <f t="shared" si="36"/>
        <v>#VALUE!</v>
      </c>
      <c r="R24" s="132" t="e">
        <f t="shared" si="36"/>
        <v>#VALUE!</v>
      </c>
      <c r="S24" s="132">
        <f t="shared" si="37"/>
        <v>0</v>
      </c>
      <c r="T24" s="132" t="e">
        <f t="shared" si="38"/>
        <v>#VALUE!</v>
      </c>
      <c r="U24" s="132" t="e">
        <f t="shared" si="39"/>
        <v>#VALUE!</v>
      </c>
      <c r="V24" s="132" t="e">
        <f t="shared" si="28"/>
        <v>#VALUE!</v>
      </c>
      <c r="W24" s="133"/>
      <c r="X24" s="132" t="e">
        <f t="shared" si="40"/>
        <v>#VALUE!</v>
      </c>
      <c r="Y24" s="132" t="e">
        <f t="shared" si="41"/>
        <v>#VALUE!</v>
      </c>
      <c r="Z24" s="132" t="e">
        <f t="shared" si="42"/>
        <v>#VALUE!</v>
      </c>
      <c r="AA24" s="133"/>
      <c r="AB24" s="132" t="e">
        <f t="shared" si="43"/>
        <v>#VALUE!</v>
      </c>
      <c r="AC24" s="132" t="e">
        <f t="shared" si="44"/>
        <v>#VALUE!</v>
      </c>
      <c r="AD24" s="132" t="e">
        <f t="shared" si="45"/>
        <v>#VALUE!</v>
      </c>
      <c r="AF24" s="132" t="e">
        <f t="shared" si="46"/>
        <v>#VALUE!</v>
      </c>
      <c r="AG24" s="132" t="e">
        <f t="shared" si="47"/>
        <v>#VALUE!</v>
      </c>
      <c r="AH24" s="132" t="e">
        <f t="shared" si="48"/>
        <v>#VALUE!</v>
      </c>
      <c r="AJ24" s="132">
        <f t="shared" si="49"/>
      </c>
      <c r="AK24" s="132">
        <f t="shared" si="50"/>
      </c>
      <c r="AL24" s="132">
        <f t="shared" si="51"/>
      </c>
      <c r="AN24" s="132" t="e">
        <f t="shared" si="52"/>
        <v>#VALUE!</v>
      </c>
      <c r="AP24" s="133" t="e">
        <f t="shared" si="53"/>
        <v>#VALUE!</v>
      </c>
    </row>
    <row r="25" spans="1:42" ht="11.25">
      <c r="A25" s="146" t="s">
        <v>126</v>
      </c>
      <c r="B25" s="145" t="str">
        <f>REPT(H5,1)</f>
        <v>Bye</v>
      </c>
      <c r="C25" s="145" t="s">
        <v>35</v>
      </c>
      <c r="D25" s="145" t="str">
        <f>REPT(H6,1)</f>
        <v>Bye</v>
      </c>
      <c r="E25" s="351" t="s">
        <v>449</v>
      </c>
      <c r="F25" s="145" t="str">
        <f aca="true" t="shared" si="54" ref="F25:F36">IF(S25&lt;2,TOM,IF($AP25=1,B25,D25))</f>
        <v>Bye</v>
      </c>
      <c r="G25" s="142"/>
      <c r="H25" s="145" t="str">
        <f aca="true" t="shared" si="55" ref="H25:H36">IF(S25&lt;2,TOM,IF($AP25=1,D25,B25))</f>
        <v>Bye</v>
      </c>
      <c r="I25" s="132">
        <f t="shared" si="29"/>
        <v>11</v>
      </c>
      <c r="J25" s="132">
        <f t="shared" si="30"/>
        <v>2</v>
      </c>
      <c r="K25" s="132">
        <f t="shared" si="31"/>
        <v>6</v>
      </c>
      <c r="L25" s="132">
        <f t="shared" si="32"/>
        <v>10</v>
      </c>
      <c r="M25" s="132" t="e">
        <f t="shared" si="33"/>
        <v>#VALUE!</v>
      </c>
      <c r="N25" s="132" t="e">
        <f t="shared" si="34"/>
        <v>#VALUE!</v>
      </c>
      <c r="O25" s="132">
        <f t="shared" si="35"/>
        <v>4</v>
      </c>
      <c r="P25" s="132">
        <f t="shared" si="36"/>
        <v>8</v>
      </c>
      <c r="Q25" s="132" t="e">
        <f t="shared" si="36"/>
        <v>#VALUE!</v>
      </c>
      <c r="R25" s="132" t="e">
        <f t="shared" si="36"/>
        <v>#VALUE!</v>
      </c>
      <c r="S25" s="132">
        <f t="shared" si="37"/>
        <v>3</v>
      </c>
      <c r="T25" s="132" t="str">
        <f t="shared" si="38"/>
        <v>0</v>
      </c>
      <c r="U25" s="132" t="str">
        <f t="shared" si="39"/>
        <v>9 </v>
      </c>
      <c r="V25" s="132">
        <f t="shared" si="28"/>
        <v>5</v>
      </c>
      <c r="W25" s="133"/>
      <c r="X25" s="132" t="str">
        <f t="shared" si="40"/>
        <v>0</v>
      </c>
      <c r="Y25" s="132" t="str">
        <f t="shared" si="41"/>
        <v>9 </v>
      </c>
      <c r="Z25" s="132">
        <f t="shared" si="42"/>
        <v>5</v>
      </c>
      <c r="AA25" s="133"/>
      <c r="AB25" s="132" t="str">
        <f t="shared" si="43"/>
        <v>0</v>
      </c>
      <c r="AC25" s="132" t="str">
        <f t="shared" si="44"/>
        <v>9</v>
      </c>
      <c r="AD25" s="132">
        <f t="shared" si="45"/>
        <v>5</v>
      </c>
      <c r="AF25" s="132">
        <f t="shared" si="46"/>
      </c>
      <c r="AG25" s="132">
        <f t="shared" si="47"/>
      </c>
      <c r="AH25" s="132">
        <f t="shared" si="48"/>
      </c>
      <c r="AJ25" s="132">
        <f t="shared" si="49"/>
      </c>
      <c r="AK25" s="132">
        <f t="shared" si="50"/>
      </c>
      <c r="AL25" s="132">
        <f t="shared" si="51"/>
      </c>
      <c r="AN25" s="132">
        <f t="shared" si="52"/>
        <v>15</v>
      </c>
      <c r="AP25" s="133">
        <f t="shared" si="53"/>
        <v>2</v>
      </c>
    </row>
    <row r="26" spans="1:42" ht="11.25">
      <c r="A26" s="146" t="s">
        <v>127</v>
      </c>
      <c r="B26" s="145" t="str">
        <f>REPT(H7,1)</f>
        <v>Bye</v>
      </c>
      <c r="C26" s="145" t="s">
        <v>35</v>
      </c>
      <c r="D26" s="145" t="str">
        <f>REPT(H8,1)</f>
        <v>Bye</v>
      </c>
      <c r="E26" s="351" t="s">
        <v>448</v>
      </c>
      <c r="F26" s="145" t="str">
        <f t="shared" si="54"/>
        <v>Bye</v>
      </c>
      <c r="G26" s="142"/>
      <c r="H26" s="145" t="str">
        <f t="shared" si="55"/>
        <v>Bye</v>
      </c>
      <c r="I26" s="132">
        <f t="shared" si="29"/>
        <v>11</v>
      </c>
      <c r="J26" s="132">
        <f t="shared" si="30"/>
        <v>2</v>
      </c>
      <c r="K26" s="132">
        <f t="shared" si="31"/>
        <v>6</v>
      </c>
      <c r="L26" s="132">
        <f t="shared" si="32"/>
        <v>10</v>
      </c>
      <c r="M26" s="132" t="e">
        <f t="shared" si="33"/>
        <v>#VALUE!</v>
      </c>
      <c r="N26" s="132" t="e">
        <f t="shared" si="34"/>
        <v>#VALUE!</v>
      </c>
      <c r="O26" s="132">
        <f t="shared" si="35"/>
        <v>4</v>
      </c>
      <c r="P26" s="132">
        <f t="shared" si="36"/>
        <v>8</v>
      </c>
      <c r="Q26" s="132" t="e">
        <f t="shared" si="36"/>
        <v>#VALUE!</v>
      </c>
      <c r="R26" s="132" t="e">
        <f t="shared" si="36"/>
        <v>#VALUE!</v>
      </c>
      <c r="S26" s="132">
        <f t="shared" si="37"/>
        <v>3</v>
      </c>
      <c r="T26" s="132" t="str">
        <f t="shared" si="38"/>
        <v>9</v>
      </c>
      <c r="U26" s="132" t="str">
        <f t="shared" si="39"/>
        <v>0 </v>
      </c>
      <c r="V26" s="132">
        <f t="shared" si="28"/>
        <v>1</v>
      </c>
      <c r="W26" s="133"/>
      <c r="X26" s="132" t="str">
        <f t="shared" si="40"/>
        <v>9</v>
      </c>
      <c r="Y26" s="132" t="str">
        <f t="shared" si="41"/>
        <v>0 </v>
      </c>
      <c r="Z26" s="132">
        <f t="shared" si="42"/>
        <v>1</v>
      </c>
      <c r="AA26" s="133"/>
      <c r="AB26" s="132" t="str">
        <f t="shared" si="43"/>
        <v>9</v>
      </c>
      <c r="AC26" s="132" t="str">
        <f t="shared" si="44"/>
        <v>0</v>
      </c>
      <c r="AD26" s="132">
        <f t="shared" si="45"/>
        <v>1</v>
      </c>
      <c r="AF26" s="132">
        <f t="shared" si="46"/>
      </c>
      <c r="AG26" s="132">
        <f t="shared" si="47"/>
      </c>
      <c r="AH26" s="132">
        <f t="shared" si="48"/>
      </c>
      <c r="AJ26" s="132">
        <f t="shared" si="49"/>
      </c>
      <c r="AK26" s="132">
        <f t="shared" si="50"/>
      </c>
      <c r="AL26" s="132">
        <f t="shared" si="51"/>
      </c>
      <c r="AN26" s="132">
        <f t="shared" si="52"/>
        <v>3</v>
      </c>
      <c r="AP26" s="133">
        <f t="shared" si="53"/>
        <v>1</v>
      </c>
    </row>
    <row r="27" spans="1:42" ht="11.25">
      <c r="A27" s="146" t="s">
        <v>128</v>
      </c>
      <c r="B27" s="145" t="str">
        <f>REPT(H9,1)</f>
        <v>Bye</v>
      </c>
      <c r="C27" s="145" t="s">
        <v>35</v>
      </c>
      <c r="D27" s="145" t="str">
        <f>REPT(H10,1)</f>
        <v>Bye</v>
      </c>
      <c r="E27" s="351" t="s">
        <v>449</v>
      </c>
      <c r="F27" s="145" t="str">
        <f t="shared" si="54"/>
        <v>Bye</v>
      </c>
      <c r="G27" s="142"/>
      <c r="H27" s="145" t="str">
        <f t="shared" si="55"/>
        <v>Bye</v>
      </c>
      <c r="I27" s="132">
        <f t="shared" si="29"/>
        <v>11</v>
      </c>
      <c r="J27" s="132">
        <f t="shared" si="30"/>
        <v>2</v>
      </c>
      <c r="K27" s="132">
        <f t="shared" si="31"/>
        <v>6</v>
      </c>
      <c r="L27" s="132">
        <f t="shared" si="32"/>
        <v>10</v>
      </c>
      <c r="M27" s="132" t="e">
        <f t="shared" si="33"/>
        <v>#VALUE!</v>
      </c>
      <c r="N27" s="132" t="e">
        <f t="shared" si="34"/>
        <v>#VALUE!</v>
      </c>
      <c r="O27" s="132">
        <f t="shared" si="35"/>
        <v>4</v>
      </c>
      <c r="P27" s="132">
        <f t="shared" si="36"/>
        <v>8</v>
      </c>
      <c r="Q27" s="132" t="e">
        <f t="shared" si="36"/>
        <v>#VALUE!</v>
      </c>
      <c r="R27" s="132" t="e">
        <f t="shared" si="36"/>
        <v>#VALUE!</v>
      </c>
      <c r="S27" s="132">
        <f t="shared" si="37"/>
        <v>3</v>
      </c>
      <c r="T27" s="132" t="str">
        <f t="shared" si="38"/>
        <v>0</v>
      </c>
      <c r="U27" s="132" t="str">
        <f t="shared" si="39"/>
        <v>9 </v>
      </c>
      <c r="V27" s="132">
        <f t="shared" si="28"/>
        <v>5</v>
      </c>
      <c r="W27" s="133"/>
      <c r="X27" s="132" t="str">
        <f t="shared" si="40"/>
        <v>0</v>
      </c>
      <c r="Y27" s="132" t="str">
        <f t="shared" si="41"/>
        <v>9 </v>
      </c>
      <c r="Z27" s="132">
        <f t="shared" si="42"/>
        <v>5</v>
      </c>
      <c r="AA27" s="133"/>
      <c r="AB27" s="132" t="str">
        <f t="shared" si="43"/>
        <v>0</v>
      </c>
      <c r="AC27" s="132" t="str">
        <f t="shared" si="44"/>
        <v>9</v>
      </c>
      <c r="AD27" s="132">
        <f t="shared" si="45"/>
        <v>5</v>
      </c>
      <c r="AF27" s="132">
        <f t="shared" si="46"/>
      </c>
      <c r="AG27" s="132">
        <f t="shared" si="47"/>
      </c>
      <c r="AH27" s="132">
        <f t="shared" si="48"/>
      </c>
      <c r="AJ27" s="132">
        <f t="shared" si="49"/>
      </c>
      <c r="AK27" s="132">
        <f t="shared" si="50"/>
      </c>
      <c r="AL27" s="132">
        <f t="shared" si="51"/>
      </c>
      <c r="AN27" s="132">
        <f t="shared" si="52"/>
        <v>15</v>
      </c>
      <c r="AP27" s="133">
        <f t="shared" si="53"/>
        <v>2</v>
      </c>
    </row>
    <row r="28" spans="1:42" ht="11.25">
      <c r="A28" s="146" t="s">
        <v>129</v>
      </c>
      <c r="B28" s="145" t="str">
        <f>REPT(H11,1)</f>
        <v>Bye</v>
      </c>
      <c r="C28" s="145" t="s">
        <v>35</v>
      </c>
      <c r="D28" s="145" t="str">
        <f>REPT(H12,1)</f>
        <v>Bye</v>
      </c>
      <c r="E28" s="351" t="s">
        <v>448</v>
      </c>
      <c r="F28" s="145" t="str">
        <f t="shared" si="54"/>
        <v>Bye</v>
      </c>
      <c r="G28" s="142"/>
      <c r="H28" s="145" t="str">
        <f t="shared" si="55"/>
        <v>Bye</v>
      </c>
      <c r="I28" s="132">
        <f t="shared" si="29"/>
        <v>11</v>
      </c>
      <c r="J28" s="132">
        <f t="shared" si="30"/>
        <v>2</v>
      </c>
      <c r="K28" s="132">
        <f t="shared" si="31"/>
        <v>6</v>
      </c>
      <c r="L28" s="132">
        <f t="shared" si="32"/>
        <v>10</v>
      </c>
      <c r="M28" s="132" t="e">
        <f t="shared" si="33"/>
        <v>#VALUE!</v>
      </c>
      <c r="N28" s="132" t="e">
        <f t="shared" si="34"/>
        <v>#VALUE!</v>
      </c>
      <c r="O28" s="132">
        <f t="shared" si="35"/>
        <v>4</v>
      </c>
      <c r="P28" s="132">
        <f t="shared" si="36"/>
        <v>8</v>
      </c>
      <c r="Q28" s="132" t="e">
        <f t="shared" si="36"/>
        <v>#VALUE!</v>
      </c>
      <c r="R28" s="132" t="e">
        <f t="shared" si="36"/>
        <v>#VALUE!</v>
      </c>
      <c r="S28" s="132">
        <f t="shared" si="37"/>
        <v>3</v>
      </c>
      <c r="T28" s="132" t="str">
        <f t="shared" si="38"/>
        <v>9</v>
      </c>
      <c r="U28" s="132" t="str">
        <f t="shared" si="39"/>
        <v>0 </v>
      </c>
      <c r="V28" s="132">
        <f aca="true" t="shared" si="56" ref="V28:V36">IF(VALUE(T28)=VALUE(U28),-99,IF(VALUE(T28)&gt;VALUE(U28),1,5))</f>
        <v>1</v>
      </c>
      <c r="W28" s="133"/>
      <c r="X28" s="132" t="str">
        <f t="shared" si="40"/>
        <v>9</v>
      </c>
      <c r="Y28" s="132" t="str">
        <f t="shared" si="41"/>
        <v>0 </v>
      </c>
      <c r="Z28" s="132">
        <f t="shared" si="42"/>
        <v>1</v>
      </c>
      <c r="AA28" s="133"/>
      <c r="AB28" s="132" t="str">
        <f t="shared" si="43"/>
        <v>9</v>
      </c>
      <c r="AC28" s="132" t="str">
        <f t="shared" si="44"/>
        <v>0</v>
      </c>
      <c r="AD28" s="132">
        <f t="shared" si="45"/>
        <v>1</v>
      </c>
      <c r="AF28" s="132">
        <f t="shared" si="46"/>
      </c>
      <c r="AG28" s="132">
        <f t="shared" si="47"/>
      </c>
      <c r="AH28" s="132">
        <f t="shared" si="48"/>
      </c>
      <c r="AJ28" s="132">
        <f t="shared" si="49"/>
      </c>
      <c r="AK28" s="132">
        <f t="shared" si="50"/>
      </c>
      <c r="AL28" s="132">
        <f t="shared" si="51"/>
      </c>
      <c r="AN28" s="132">
        <f t="shared" si="52"/>
        <v>3</v>
      </c>
      <c r="AP28" s="133">
        <f t="shared" si="53"/>
        <v>1</v>
      </c>
    </row>
    <row r="29" spans="1:42" ht="11.25">
      <c r="A29" s="146" t="s">
        <v>130</v>
      </c>
      <c r="B29" s="145" t="str">
        <f>REPT(F25,1)</f>
        <v>Bye</v>
      </c>
      <c r="C29" s="145" t="s">
        <v>35</v>
      </c>
      <c r="D29" s="145" t="str">
        <f>REPT(F26,1)</f>
        <v>Bye</v>
      </c>
      <c r="E29" s="351" t="s">
        <v>448</v>
      </c>
      <c r="F29" s="145" t="str">
        <f t="shared" si="54"/>
        <v>Bye</v>
      </c>
      <c r="G29" s="142"/>
      <c r="H29" s="145" t="str">
        <f t="shared" si="55"/>
        <v>Bye</v>
      </c>
      <c r="I29" s="132">
        <f t="shared" si="29"/>
        <v>11</v>
      </c>
      <c r="J29" s="132">
        <f t="shared" si="30"/>
        <v>2</v>
      </c>
      <c r="K29" s="132">
        <f t="shared" si="31"/>
        <v>6</v>
      </c>
      <c r="L29" s="132">
        <f t="shared" si="32"/>
        <v>10</v>
      </c>
      <c r="M29" s="132" t="e">
        <f t="shared" si="33"/>
        <v>#VALUE!</v>
      </c>
      <c r="N29" s="132" t="e">
        <f t="shared" si="34"/>
        <v>#VALUE!</v>
      </c>
      <c r="O29" s="132">
        <f t="shared" si="35"/>
        <v>4</v>
      </c>
      <c r="P29" s="132">
        <f t="shared" si="36"/>
        <v>8</v>
      </c>
      <c r="Q29" s="132" t="e">
        <f t="shared" si="36"/>
        <v>#VALUE!</v>
      </c>
      <c r="R29" s="132" t="e">
        <f t="shared" si="36"/>
        <v>#VALUE!</v>
      </c>
      <c r="S29" s="132">
        <f t="shared" si="37"/>
        <v>3</v>
      </c>
      <c r="T29" s="132" t="str">
        <f t="shared" si="38"/>
        <v>9</v>
      </c>
      <c r="U29" s="132" t="str">
        <f t="shared" si="39"/>
        <v>0 </v>
      </c>
      <c r="V29" s="132">
        <f t="shared" si="56"/>
        <v>1</v>
      </c>
      <c r="W29" s="133"/>
      <c r="X29" s="132" t="str">
        <f t="shared" si="40"/>
        <v>9</v>
      </c>
      <c r="Y29" s="132" t="str">
        <f t="shared" si="41"/>
        <v>0 </v>
      </c>
      <c r="Z29" s="132">
        <f t="shared" si="42"/>
        <v>1</v>
      </c>
      <c r="AA29" s="133"/>
      <c r="AB29" s="132" t="str">
        <f t="shared" si="43"/>
        <v>9</v>
      </c>
      <c r="AC29" s="132" t="str">
        <f t="shared" si="44"/>
        <v>0</v>
      </c>
      <c r="AD29" s="132">
        <f t="shared" si="45"/>
        <v>1</v>
      </c>
      <c r="AF29" s="132">
        <f t="shared" si="46"/>
      </c>
      <c r="AG29" s="132">
        <f t="shared" si="47"/>
      </c>
      <c r="AH29" s="132">
        <f t="shared" si="48"/>
      </c>
      <c r="AJ29" s="132">
        <f t="shared" si="49"/>
      </c>
      <c r="AK29" s="132">
        <f t="shared" si="50"/>
      </c>
      <c r="AL29" s="132">
        <f t="shared" si="51"/>
      </c>
      <c r="AN29" s="132">
        <f t="shared" si="52"/>
        <v>3</v>
      </c>
      <c r="AP29" s="133">
        <f t="shared" si="53"/>
        <v>1</v>
      </c>
    </row>
    <row r="30" spans="1:42" ht="11.25">
      <c r="A30" s="146" t="s">
        <v>131</v>
      </c>
      <c r="B30" s="145" t="str">
        <f>REPT(F27,1)</f>
        <v>Bye</v>
      </c>
      <c r="C30" s="145" t="s">
        <v>35</v>
      </c>
      <c r="D30" s="145" t="str">
        <f>REPT(F28,1)</f>
        <v>Bye</v>
      </c>
      <c r="E30" s="351" t="s">
        <v>448</v>
      </c>
      <c r="F30" s="145" t="str">
        <f t="shared" si="54"/>
        <v>Bye</v>
      </c>
      <c r="G30" s="142"/>
      <c r="H30" s="145" t="str">
        <f t="shared" si="55"/>
        <v>Bye</v>
      </c>
      <c r="I30" s="132">
        <f t="shared" si="29"/>
        <v>11</v>
      </c>
      <c r="J30" s="132">
        <f t="shared" si="30"/>
        <v>2</v>
      </c>
      <c r="K30" s="132">
        <f t="shared" si="31"/>
        <v>6</v>
      </c>
      <c r="L30" s="132">
        <f t="shared" si="32"/>
        <v>10</v>
      </c>
      <c r="M30" s="132" t="e">
        <f t="shared" si="33"/>
        <v>#VALUE!</v>
      </c>
      <c r="N30" s="132" t="e">
        <f t="shared" si="34"/>
        <v>#VALUE!</v>
      </c>
      <c r="O30" s="132">
        <f t="shared" si="35"/>
        <v>4</v>
      </c>
      <c r="P30" s="132">
        <f t="shared" si="36"/>
        <v>8</v>
      </c>
      <c r="Q30" s="132" t="e">
        <f t="shared" si="36"/>
        <v>#VALUE!</v>
      </c>
      <c r="R30" s="132" t="e">
        <f t="shared" si="36"/>
        <v>#VALUE!</v>
      </c>
      <c r="S30" s="132">
        <f t="shared" si="37"/>
        <v>3</v>
      </c>
      <c r="T30" s="132" t="str">
        <f t="shared" si="38"/>
        <v>9</v>
      </c>
      <c r="U30" s="132" t="str">
        <f t="shared" si="39"/>
        <v>0 </v>
      </c>
      <c r="V30" s="132">
        <f t="shared" si="56"/>
        <v>1</v>
      </c>
      <c r="W30" s="133"/>
      <c r="X30" s="132" t="str">
        <f t="shared" si="40"/>
        <v>9</v>
      </c>
      <c r="Y30" s="132" t="str">
        <f t="shared" si="41"/>
        <v>0 </v>
      </c>
      <c r="Z30" s="132">
        <f t="shared" si="42"/>
        <v>1</v>
      </c>
      <c r="AA30" s="133"/>
      <c r="AB30" s="132" t="str">
        <f t="shared" si="43"/>
        <v>9</v>
      </c>
      <c r="AC30" s="132" t="str">
        <f t="shared" si="44"/>
        <v>0</v>
      </c>
      <c r="AD30" s="132">
        <f t="shared" si="45"/>
        <v>1</v>
      </c>
      <c r="AF30" s="132">
        <f t="shared" si="46"/>
      </c>
      <c r="AG30" s="132">
        <f t="shared" si="47"/>
      </c>
      <c r="AH30" s="132">
        <f t="shared" si="48"/>
      </c>
      <c r="AJ30" s="132">
        <f t="shared" si="49"/>
      </c>
      <c r="AK30" s="132">
        <f t="shared" si="50"/>
      </c>
      <c r="AL30" s="132">
        <f t="shared" si="51"/>
      </c>
      <c r="AN30" s="132">
        <f t="shared" si="52"/>
        <v>3</v>
      </c>
      <c r="AP30" s="133">
        <f t="shared" si="53"/>
        <v>1</v>
      </c>
    </row>
    <row r="31" spans="1:42" ht="11.25">
      <c r="A31" s="146" t="s">
        <v>132</v>
      </c>
      <c r="B31" s="145" t="str">
        <f>REPT(F29,1)</f>
        <v>Bye</v>
      </c>
      <c r="C31" s="145" t="s">
        <v>35</v>
      </c>
      <c r="D31" s="145" t="str">
        <f>REPT(F30,1)</f>
        <v>Bye</v>
      </c>
      <c r="E31" s="351" t="s">
        <v>448</v>
      </c>
      <c r="F31" s="145" t="str">
        <f t="shared" si="54"/>
        <v>Bye</v>
      </c>
      <c r="G31" s="142"/>
      <c r="H31" s="145" t="str">
        <f t="shared" si="55"/>
        <v>Bye</v>
      </c>
      <c r="I31" s="132">
        <f t="shared" si="29"/>
        <v>11</v>
      </c>
      <c r="J31" s="132">
        <f t="shared" si="30"/>
        <v>2</v>
      </c>
      <c r="K31" s="132">
        <f t="shared" si="31"/>
        <v>6</v>
      </c>
      <c r="L31" s="132">
        <f t="shared" si="32"/>
        <v>10</v>
      </c>
      <c r="M31" s="132" t="e">
        <f t="shared" si="33"/>
        <v>#VALUE!</v>
      </c>
      <c r="N31" s="132" t="e">
        <f t="shared" si="34"/>
        <v>#VALUE!</v>
      </c>
      <c r="O31" s="132">
        <f t="shared" si="35"/>
        <v>4</v>
      </c>
      <c r="P31" s="132">
        <f t="shared" si="36"/>
        <v>8</v>
      </c>
      <c r="Q31" s="132" t="e">
        <f t="shared" si="36"/>
        <v>#VALUE!</v>
      </c>
      <c r="R31" s="132" t="e">
        <f t="shared" si="36"/>
        <v>#VALUE!</v>
      </c>
      <c r="S31" s="132">
        <f t="shared" si="37"/>
        <v>3</v>
      </c>
      <c r="T31" s="132" t="str">
        <f t="shared" si="38"/>
        <v>9</v>
      </c>
      <c r="U31" s="132" t="str">
        <f t="shared" si="39"/>
        <v>0 </v>
      </c>
      <c r="V31" s="132">
        <f t="shared" si="56"/>
        <v>1</v>
      </c>
      <c r="W31" s="133"/>
      <c r="X31" s="132" t="str">
        <f t="shared" si="40"/>
        <v>9</v>
      </c>
      <c r="Y31" s="132" t="str">
        <f t="shared" si="41"/>
        <v>0 </v>
      </c>
      <c r="Z31" s="132">
        <f t="shared" si="42"/>
        <v>1</v>
      </c>
      <c r="AA31" s="133"/>
      <c r="AB31" s="132" t="str">
        <f t="shared" si="43"/>
        <v>9</v>
      </c>
      <c r="AC31" s="132" t="str">
        <f t="shared" si="44"/>
        <v>0</v>
      </c>
      <c r="AD31" s="132">
        <f t="shared" si="45"/>
        <v>1</v>
      </c>
      <c r="AF31" s="132">
        <f t="shared" si="46"/>
      </c>
      <c r="AG31" s="132">
        <f t="shared" si="47"/>
      </c>
      <c r="AH31" s="132">
        <f t="shared" si="48"/>
      </c>
      <c r="AJ31" s="132">
        <f t="shared" si="49"/>
      </c>
      <c r="AK31" s="132">
        <f t="shared" si="50"/>
      </c>
      <c r="AL31" s="132">
        <f t="shared" si="51"/>
      </c>
      <c r="AN31" s="132">
        <f t="shared" si="52"/>
        <v>3</v>
      </c>
      <c r="AP31" s="133">
        <f t="shared" si="53"/>
        <v>1</v>
      </c>
    </row>
    <row r="32" spans="1:42" ht="11.25">
      <c r="A32" s="146" t="s">
        <v>133</v>
      </c>
      <c r="B32" s="145" t="str">
        <f>REPT(H29,1)</f>
        <v>Bye</v>
      </c>
      <c r="C32" s="145" t="s">
        <v>35</v>
      </c>
      <c r="D32" s="145" t="str">
        <f>REPT(H30,1)</f>
        <v>Bye</v>
      </c>
      <c r="E32" s="351" t="s">
        <v>448</v>
      </c>
      <c r="F32" s="145" t="str">
        <f t="shared" si="54"/>
        <v>Bye</v>
      </c>
      <c r="G32" s="142"/>
      <c r="H32" s="145" t="str">
        <f t="shared" si="55"/>
        <v>Bye</v>
      </c>
      <c r="I32" s="132">
        <f t="shared" si="29"/>
        <v>11</v>
      </c>
      <c r="J32" s="132">
        <f t="shared" si="30"/>
        <v>2</v>
      </c>
      <c r="K32" s="132">
        <f t="shared" si="31"/>
        <v>6</v>
      </c>
      <c r="L32" s="132">
        <f t="shared" si="32"/>
        <v>10</v>
      </c>
      <c r="M32" s="132" t="e">
        <f t="shared" si="33"/>
        <v>#VALUE!</v>
      </c>
      <c r="N32" s="132" t="e">
        <f t="shared" si="34"/>
        <v>#VALUE!</v>
      </c>
      <c r="O32" s="132">
        <f t="shared" si="35"/>
        <v>4</v>
      </c>
      <c r="P32" s="132">
        <f t="shared" si="36"/>
        <v>8</v>
      </c>
      <c r="Q32" s="132" t="e">
        <f t="shared" si="36"/>
        <v>#VALUE!</v>
      </c>
      <c r="R32" s="132" t="e">
        <f t="shared" si="36"/>
        <v>#VALUE!</v>
      </c>
      <c r="S32" s="132">
        <f t="shared" si="37"/>
        <v>3</v>
      </c>
      <c r="T32" s="132" t="str">
        <f t="shared" si="38"/>
        <v>9</v>
      </c>
      <c r="U32" s="132" t="str">
        <f t="shared" si="39"/>
        <v>0 </v>
      </c>
      <c r="V32" s="132">
        <f t="shared" si="56"/>
        <v>1</v>
      </c>
      <c r="W32" s="133"/>
      <c r="X32" s="132" t="str">
        <f t="shared" si="40"/>
        <v>9</v>
      </c>
      <c r="Y32" s="132" t="str">
        <f t="shared" si="41"/>
        <v>0 </v>
      </c>
      <c r="Z32" s="132">
        <f t="shared" si="42"/>
        <v>1</v>
      </c>
      <c r="AA32" s="133"/>
      <c r="AB32" s="132" t="str">
        <f t="shared" si="43"/>
        <v>9</v>
      </c>
      <c r="AC32" s="132" t="str">
        <f t="shared" si="44"/>
        <v>0</v>
      </c>
      <c r="AD32" s="132">
        <f t="shared" si="45"/>
        <v>1</v>
      </c>
      <c r="AF32" s="132">
        <f t="shared" si="46"/>
      </c>
      <c r="AG32" s="132">
        <f t="shared" si="47"/>
      </c>
      <c r="AH32" s="132">
        <f t="shared" si="48"/>
      </c>
      <c r="AJ32" s="132">
        <f t="shared" si="49"/>
      </c>
      <c r="AK32" s="132">
        <f t="shared" si="50"/>
      </c>
      <c r="AL32" s="132">
        <f t="shared" si="51"/>
      </c>
      <c r="AN32" s="132">
        <f t="shared" si="52"/>
        <v>3</v>
      </c>
      <c r="AP32" s="133">
        <f t="shared" si="53"/>
        <v>1</v>
      </c>
    </row>
    <row r="33" spans="1:42" ht="11.25">
      <c r="A33" s="146" t="s">
        <v>134</v>
      </c>
      <c r="B33" s="145" t="str">
        <f>REPT(H25,1)</f>
        <v>Bye</v>
      </c>
      <c r="C33" s="145" t="s">
        <v>35</v>
      </c>
      <c r="D33" s="145" t="str">
        <f>REPT(H26,1)</f>
        <v>Bye</v>
      </c>
      <c r="E33" s="351" t="s">
        <v>448</v>
      </c>
      <c r="F33" s="145" t="str">
        <f t="shared" si="54"/>
        <v>Bye</v>
      </c>
      <c r="G33" s="142"/>
      <c r="H33" s="145" t="str">
        <f t="shared" si="55"/>
        <v>Bye</v>
      </c>
      <c r="I33" s="132">
        <f t="shared" si="29"/>
        <v>11</v>
      </c>
      <c r="J33" s="132">
        <f t="shared" si="30"/>
        <v>2</v>
      </c>
      <c r="K33" s="132">
        <f t="shared" si="31"/>
        <v>6</v>
      </c>
      <c r="L33" s="132">
        <f t="shared" si="32"/>
        <v>10</v>
      </c>
      <c r="M33" s="132" t="e">
        <f t="shared" si="33"/>
        <v>#VALUE!</v>
      </c>
      <c r="N33" s="132" t="e">
        <f t="shared" si="34"/>
        <v>#VALUE!</v>
      </c>
      <c r="O33" s="132">
        <f t="shared" si="35"/>
        <v>4</v>
      </c>
      <c r="P33" s="132">
        <f t="shared" si="36"/>
        <v>8</v>
      </c>
      <c r="Q33" s="132" t="e">
        <f t="shared" si="36"/>
        <v>#VALUE!</v>
      </c>
      <c r="R33" s="132" t="e">
        <f t="shared" si="36"/>
        <v>#VALUE!</v>
      </c>
      <c r="S33" s="132">
        <f t="shared" si="37"/>
        <v>3</v>
      </c>
      <c r="T33" s="132" t="str">
        <f t="shared" si="38"/>
        <v>9</v>
      </c>
      <c r="U33" s="132" t="str">
        <f t="shared" si="39"/>
        <v>0 </v>
      </c>
      <c r="V33" s="132">
        <f t="shared" si="56"/>
        <v>1</v>
      </c>
      <c r="W33" s="133"/>
      <c r="X33" s="132" t="str">
        <f t="shared" si="40"/>
        <v>9</v>
      </c>
      <c r="Y33" s="132" t="str">
        <f t="shared" si="41"/>
        <v>0 </v>
      </c>
      <c r="Z33" s="132">
        <f t="shared" si="42"/>
        <v>1</v>
      </c>
      <c r="AA33" s="133"/>
      <c r="AB33" s="132" t="str">
        <f t="shared" si="43"/>
        <v>9</v>
      </c>
      <c r="AC33" s="132" t="str">
        <f t="shared" si="44"/>
        <v>0</v>
      </c>
      <c r="AD33" s="132">
        <f t="shared" si="45"/>
        <v>1</v>
      </c>
      <c r="AF33" s="132">
        <f t="shared" si="46"/>
      </c>
      <c r="AG33" s="132">
        <f t="shared" si="47"/>
      </c>
      <c r="AH33" s="132">
        <f t="shared" si="48"/>
      </c>
      <c r="AJ33" s="132">
        <f t="shared" si="49"/>
      </c>
      <c r="AK33" s="132">
        <f t="shared" si="50"/>
      </c>
      <c r="AL33" s="132">
        <f t="shared" si="51"/>
      </c>
      <c r="AN33" s="132">
        <f t="shared" si="52"/>
        <v>3</v>
      </c>
      <c r="AP33" s="133">
        <f t="shared" si="53"/>
        <v>1</v>
      </c>
    </row>
    <row r="34" spans="1:42" ht="11.25">
      <c r="A34" s="146" t="s">
        <v>135</v>
      </c>
      <c r="B34" s="145" t="str">
        <f>REPT(H27,1)</f>
        <v>Bye</v>
      </c>
      <c r="C34" s="145" t="s">
        <v>35</v>
      </c>
      <c r="D34" s="145" t="str">
        <f>REPT(H28,1)</f>
        <v>Bye</v>
      </c>
      <c r="E34" s="351" t="s">
        <v>448</v>
      </c>
      <c r="F34" s="145" t="str">
        <f t="shared" si="54"/>
        <v>Bye</v>
      </c>
      <c r="G34" s="142"/>
      <c r="H34" s="145" t="str">
        <f t="shared" si="55"/>
        <v>Bye</v>
      </c>
      <c r="I34" s="132">
        <f t="shared" si="29"/>
        <v>11</v>
      </c>
      <c r="J34" s="132">
        <f t="shared" si="30"/>
        <v>2</v>
      </c>
      <c r="K34" s="132">
        <f t="shared" si="31"/>
        <v>6</v>
      </c>
      <c r="L34" s="132">
        <f t="shared" si="32"/>
        <v>10</v>
      </c>
      <c r="M34" s="132" t="e">
        <f t="shared" si="33"/>
        <v>#VALUE!</v>
      </c>
      <c r="N34" s="132" t="e">
        <f t="shared" si="34"/>
        <v>#VALUE!</v>
      </c>
      <c r="O34" s="132">
        <f t="shared" si="35"/>
        <v>4</v>
      </c>
      <c r="P34" s="132">
        <f t="shared" si="36"/>
        <v>8</v>
      </c>
      <c r="Q34" s="132" t="e">
        <f t="shared" si="36"/>
        <v>#VALUE!</v>
      </c>
      <c r="R34" s="132" t="e">
        <f t="shared" si="36"/>
        <v>#VALUE!</v>
      </c>
      <c r="S34" s="132">
        <f t="shared" si="37"/>
        <v>3</v>
      </c>
      <c r="T34" s="132" t="str">
        <f t="shared" si="38"/>
        <v>9</v>
      </c>
      <c r="U34" s="132" t="str">
        <f t="shared" si="39"/>
        <v>0 </v>
      </c>
      <c r="V34" s="132">
        <f t="shared" si="56"/>
        <v>1</v>
      </c>
      <c r="W34" s="133"/>
      <c r="X34" s="132" t="str">
        <f t="shared" si="40"/>
        <v>9</v>
      </c>
      <c r="Y34" s="132" t="str">
        <f t="shared" si="41"/>
        <v>0 </v>
      </c>
      <c r="Z34" s="132">
        <f t="shared" si="42"/>
        <v>1</v>
      </c>
      <c r="AA34" s="133"/>
      <c r="AB34" s="132" t="str">
        <f t="shared" si="43"/>
        <v>9</v>
      </c>
      <c r="AC34" s="132" t="str">
        <f t="shared" si="44"/>
        <v>0</v>
      </c>
      <c r="AD34" s="132">
        <f t="shared" si="45"/>
        <v>1</v>
      </c>
      <c r="AF34" s="132">
        <f t="shared" si="46"/>
      </c>
      <c r="AG34" s="132">
        <f t="shared" si="47"/>
      </c>
      <c r="AH34" s="132">
        <f t="shared" si="48"/>
      </c>
      <c r="AJ34" s="132">
        <f t="shared" si="49"/>
      </c>
      <c r="AK34" s="132">
        <f t="shared" si="50"/>
      </c>
      <c r="AL34" s="132">
        <f t="shared" si="51"/>
      </c>
      <c r="AN34" s="132">
        <f t="shared" si="52"/>
        <v>3</v>
      </c>
      <c r="AP34" s="133">
        <f t="shared" si="53"/>
        <v>1</v>
      </c>
    </row>
    <row r="35" spans="1:42" ht="11.25">
      <c r="A35" s="146" t="s">
        <v>136</v>
      </c>
      <c r="B35" s="145" t="str">
        <f>REPT(F33,1)</f>
        <v>Bye</v>
      </c>
      <c r="C35" s="145" t="s">
        <v>35</v>
      </c>
      <c r="D35" s="145" t="str">
        <f>REPT(F34,1)</f>
        <v>Bye</v>
      </c>
      <c r="E35" s="351" t="s">
        <v>448</v>
      </c>
      <c r="F35" s="145" t="str">
        <f t="shared" si="54"/>
        <v>Bye</v>
      </c>
      <c r="G35" s="142"/>
      <c r="H35" s="145" t="str">
        <f t="shared" si="55"/>
        <v>Bye</v>
      </c>
      <c r="I35" s="132">
        <f t="shared" si="29"/>
        <v>11</v>
      </c>
      <c r="J35" s="132">
        <f t="shared" si="30"/>
        <v>2</v>
      </c>
      <c r="K35" s="132">
        <f t="shared" si="31"/>
        <v>6</v>
      </c>
      <c r="L35" s="132">
        <f t="shared" si="32"/>
        <v>10</v>
      </c>
      <c r="M35" s="132" t="e">
        <f t="shared" si="33"/>
        <v>#VALUE!</v>
      </c>
      <c r="N35" s="132" t="e">
        <f t="shared" si="34"/>
        <v>#VALUE!</v>
      </c>
      <c r="O35" s="132">
        <f t="shared" si="35"/>
        <v>4</v>
      </c>
      <c r="P35" s="132">
        <f t="shared" si="36"/>
        <v>8</v>
      </c>
      <c r="Q35" s="132" t="e">
        <f t="shared" si="36"/>
        <v>#VALUE!</v>
      </c>
      <c r="R35" s="132" t="e">
        <f t="shared" si="36"/>
        <v>#VALUE!</v>
      </c>
      <c r="S35" s="132">
        <f t="shared" si="37"/>
        <v>3</v>
      </c>
      <c r="T35" s="132" t="str">
        <f t="shared" si="38"/>
        <v>9</v>
      </c>
      <c r="U35" s="132" t="str">
        <f t="shared" si="39"/>
        <v>0 </v>
      </c>
      <c r="V35" s="132">
        <f t="shared" si="56"/>
        <v>1</v>
      </c>
      <c r="W35" s="133"/>
      <c r="X35" s="132" t="str">
        <f t="shared" si="40"/>
        <v>9</v>
      </c>
      <c r="Y35" s="132" t="str">
        <f t="shared" si="41"/>
        <v>0 </v>
      </c>
      <c r="Z35" s="132">
        <f t="shared" si="42"/>
        <v>1</v>
      </c>
      <c r="AA35" s="133"/>
      <c r="AB35" s="132" t="str">
        <f t="shared" si="43"/>
        <v>9</v>
      </c>
      <c r="AC35" s="132" t="str">
        <f t="shared" si="44"/>
        <v>0</v>
      </c>
      <c r="AD35" s="132">
        <f t="shared" si="45"/>
        <v>1</v>
      </c>
      <c r="AF35" s="132">
        <f t="shared" si="46"/>
      </c>
      <c r="AG35" s="132">
        <f t="shared" si="47"/>
      </c>
      <c r="AH35" s="132">
        <f t="shared" si="48"/>
      </c>
      <c r="AJ35" s="132">
        <f t="shared" si="49"/>
      </c>
      <c r="AK35" s="132">
        <f t="shared" si="50"/>
      </c>
      <c r="AL35" s="132">
        <f t="shared" si="51"/>
      </c>
      <c r="AN35" s="132">
        <f t="shared" si="52"/>
        <v>3</v>
      </c>
      <c r="AP35" s="133">
        <f t="shared" si="53"/>
        <v>1</v>
      </c>
    </row>
    <row r="36" spans="1:42" ht="11.25">
      <c r="A36" s="146" t="s">
        <v>137</v>
      </c>
      <c r="B36" s="145" t="str">
        <f>REPT(H33,1)</f>
        <v>Bye</v>
      </c>
      <c r="C36" s="145" t="s">
        <v>35</v>
      </c>
      <c r="D36" s="145" t="str">
        <f>REPT(H34,1)</f>
        <v>Bye</v>
      </c>
      <c r="E36" s="351" t="s">
        <v>448</v>
      </c>
      <c r="F36" s="145" t="str">
        <f t="shared" si="54"/>
        <v>Bye</v>
      </c>
      <c r="G36" s="142"/>
      <c r="H36" s="145" t="str">
        <f t="shared" si="55"/>
        <v>Bye</v>
      </c>
      <c r="I36" s="132">
        <f t="shared" si="29"/>
        <v>11</v>
      </c>
      <c r="J36" s="132">
        <f t="shared" si="30"/>
        <v>2</v>
      </c>
      <c r="K36" s="132">
        <f t="shared" si="31"/>
        <v>6</v>
      </c>
      <c r="L36" s="132">
        <f t="shared" si="32"/>
        <v>10</v>
      </c>
      <c r="M36" s="132" t="e">
        <f t="shared" si="33"/>
        <v>#VALUE!</v>
      </c>
      <c r="N36" s="132" t="e">
        <f t="shared" si="34"/>
        <v>#VALUE!</v>
      </c>
      <c r="O36" s="132">
        <f t="shared" si="35"/>
        <v>4</v>
      </c>
      <c r="P36" s="132">
        <f t="shared" si="36"/>
        <v>8</v>
      </c>
      <c r="Q36" s="132" t="e">
        <f t="shared" si="36"/>
        <v>#VALUE!</v>
      </c>
      <c r="R36" s="132" t="e">
        <f t="shared" si="36"/>
        <v>#VALUE!</v>
      </c>
      <c r="S36" s="132">
        <f t="shared" si="37"/>
        <v>3</v>
      </c>
      <c r="T36" s="132" t="str">
        <f t="shared" si="38"/>
        <v>9</v>
      </c>
      <c r="U36" s="132" t="str">
        <f t="shared" si="39"/>
        <v>0 </v>
      </c>
      <c r="V36" s="132">
        <f t="shared" si="56"/>
        <v>1</v>
      </c>
      <c r="W36" s="133"/>
      <c r="X36" s="132" t="str">
        <f t="shared" si="40"/>
        <v>9</v>
      </c>
      <c r="Y36" s="132" t="str">
        <f t="shared" si="41"/>
        <v>0 </v>
      </c>
      <c r="Z36" s="132">
        <f t="shared" si="42"/>
        <v>1</v>
      </c>
      <c r="AA36" s="133"/>
      <c r="AB36" s="132" t="str">
        <f t="shared" si="43"/>
        <v>9</v>
      </c>
      <c r="AC36" s="132" t="str">
        <f t="shared" si="44"/>
        <v>0</v>
      </c>
      <c r="AD36" s="132">
        <f t="shared" si="45"/>
        <v>1</v>
      </c>
      <c r="AF36" s="132">
        <f t="shared" si="46"/>
      </c>
      <c r="AG36" s="132">
        <f t="shared" si="47"/>
      </c>
      <c r="AH36" s="132">
        <f t="shared" si="48"/>
      </c>
      <c r="AJ36" s="132">
        <f t="shared" si="49"/>
      </c>
      <c r="AK36" s="132">
        <f t="shared" si="50"/>
      </c>
      <c r="AL36" s="132">
        <f t="shared" si="51"/>
      </c>
      <c r="AN36" s="132">
        <f t="shared" si="52"/>
        <v>3</v>
      </c>
      <c r="AP36" s="133">
        <f t="shared" si="53"/>
        <v>1</v>
      </c>
    </row>
    <row r="37" spans="1:42" ht="11.25">
      <c r="A37" s="135"/>
      <c r="B37" s="142"/>
      <c r="C37" s="142"/>
      <c r="D37" s="142"/>
      <c r="E37" s="145"/>
      <c r="F37" s="142"/>
      <c r="G37" s="142"/>
      <c r="H37" s="142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2"/>
      <c r="U37" s="132"/>
      <c r="V37" s="132"/>
      <c r="W37" s="133"/>
      <c r="X37" s="132"/>
      <c r="Y37" s="132"/>
      <c r="Z37" s="132"/>
      <c r="AA37" s="133"/>
      <c r="AB37" s="132"/>
      <c r="AC37" s="131"/>
      <c r="AD37" s="131"/>
      <c r="AN37" s="132"/>
      <c r="AP37" s="133"/>
    </row>
    <row r="45" spans="1:2" ht="9">
      <c r="A45" s="129">
        <v>1</v>
      </c>
      <c r="B45" s="129" t="str">
        <f>F19</f>
        <v> </v>
      </c>
    </row>
    <row r="46" spans="1:2" ht="9">
      <c r="A46" s="129">
        <v>2</v>
      </c>
      <c r="B46" s="129" t="str">
        <f>H19</f>
        <v> </v>
      </c>
    </row>
    <row r="47" spans="1:2" ht="9">
      <c r="A47" s="129">
        <v>3</v>
      </c>
      <c r="B47" s="129" t="str">
        <f>F20</f>
        <v> </v>
      </c>
    </row>
    <row r="48" spans="1:2" ht="9">
      <c r="A48" s="129">
        <v>4</v>
      </c>
      <c r="B48" s="129" t="str">
        <f>H20</f>
        <v> </v>
      </c>
    </row>
    <row r="49" spans="1:2" ht="9">
      <c r="A49" s="129">
        <v>5</v>
      </c>
      <c r="B49" s="129" t="str">
        <f>'HA-Res'!F23</f>
        <v> </v>
      </c>
    </row>
    <row r="50" spans="1:2" ht="9">
      <c r="A50" s="129">
        <v>6</v>
      </c>
      <c r="B50" s="129" t="str">
        <f>H23</f>
        <v> </v>
      </c>
    </row>
    <row r="51" spans="1:2" ht="9">
      <c r="A51" s="129">
        <v>7</v>
      </c>
      <c r="B51" s="129" t="str">
        <f>F24</f>
        <v> </v>
      </c>
    </row>
    <row r="52" spans="1:2" ht="9">
      <c r="A52" s="129">
        <v>8</v>
      </c>
      <c r="B52" s="129" t="str">
        <f>H24</f>
        <v> </v>
      </c>
    </row>
    <row r="53" spans="1:2" ht="9">
      <c r="A53" s="129">
        <v>9</v>
      </c>
      <c r="B53" s="129" t="str">
        <f>F31</f>
        <v>Bye</v>
      </c>
    </row>
    <row r="54" spans="1:2" ht="9">
      <c r="A54" s="129">
        <v>10</v>
      </c>
      <c r="B54" s="129" t="str">
        <f>H31</f>
        <v>Bye</v>
      </c>
    </row>
    <row r="55" spans="1:2" ht="9">
      <c r="A55" s="129">
        <v>11</v>
      </c>
      <c r="B55" s="129" t="str">
        <f>'HA-Res'!F32</f>
        <v>Bye</v>
      </c>
    </row>
    <row r="56" spans="1:2" ht="9">
      <c r="A56" s="129">
        <v>12</v>
      </c>
      <c r="B56" s="129" t="str">
        <f>H32</f>
        <v>Bye</v>
      </c>
    </row>
    <row r="57" spans="1:2" ht="9">
      <c r="A57" s="129">
        <v>13</v>
      </c>
      <c r="B57" s="129" t="str">
        <f>F35</f>
        <v>Bye</v>
      </c>
    </row>
    <row r="58" spans="1:2" ht="9">
      <c r="A58" s="129">
        <v>14</v>
      </c>
      <c r="B58" s="129" t="str">
        <f>H35</f>
        <v>Bye</v>
      </c>
    </row>
    <row r="59" spans="1:2" ht="9">
      <c r="A59" s="129">
        <v>15</v>
      </c>
      <c r="B59" s="129" t="str">
        <f>F36</f>
        <v>Bye</v>
      </c>
    </row>
    <row r="60" spans="1:2" ht="9">
      <c r="A60" s="129">
        <v>16</v>
      </c>
      <c r="B60" s="129" t="str">
        <f>H36</f>
        <v>Bye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8"/>
  <sheetViews>
    <sheetView showGridLines="0" workbookViewId="0" topLeftCell="A1">
      <selection activeCell="A1" sqref="A1"/>
    </sheetView>
  </sheetViews>
  <sheetFormatPr defaultColWidth="5.21484375" defaultRowHeight="15"/>
  <cols>
    <col min="1" max="1" width="3.99609375" style="221" customWidth="1"/>
    <col min="2" max="2" width="14.10546875" style="220" customWidth="1"/>
    <col min="3" max="4" width="0.55078125" style="220" customWidth="1"/>
    <col min="5" max="5" width="3.88671875" style="220" customWidth="1"/>
    <col min="6" max="6" width="14.10546875" style="220" customWidth="1"/>
    <col min="7" max="8" width="0.55078125" style="220" customWidth="1"/>
    <col min="9" max="9" width="3.99609375" style="220" customWidth="1"/>
    <col min="10" max="10" width="14.10546875" style="220" customWidth="1"/>
    <col min="11" max="12" width="0.55078125" style="220" customWidth="1"/>
    <col min="13" max="13" width="3.99609375" style="220" customWidth="1"/>
    <col min="14" max="14" width="14.10546875" style="220" customWidth="1"/>
    <col min="15" max="15" width="1.4375" style="221" customWidth="1"/>
    <col min="16" max="16" width="2.77734375" style="221" customWidth="1"/>
    <col min="17" max="17" width="19.88671875" style="221" customWidth="1"/>
    <col min="18" max="18" width="3.4453125" style="221" customWidth="1"/>
    <col min="19" max="19" width="5.21484375" style="221" customWidth="1"/>
    <col min="20" max="20" width="3.6640625" style="221" customWidth="1"/>
    <col min="21" max="21" width="12.3359375" style="221" customWidth="1"/>
    <col min="22" max="23" width="3.10546875" style="221" customWidth="1"/>
    <col min="24" max="24" width="3.6640625" style="221" customWidth="1"/>
    <col min="25" max="25" width="11.21484375" style="221" customWidth="1"/>
    <col min="26" max="26" width="1.99609375" style="221" customWidth="1"/>
    <col min="27" max="27" width="3.6640625" style="221" customWidth="1"/>
    <col min="28" max="28" width="12.3359375" style="221" customWidth="1"/>
    <col min="29" max="30" width="3.10546875" style="221" customWidth="1"/>
    <col min="31" max="31" width="3.6640625" style="221" customWidth="1"/>
    <col min="32" max="32" width="12.3359375" style="221" customWidth="1"/>
    <col min="33" max="35" width="5.21484375" style="221" customWidth="1"/>
    <col min="36" max="36" width="3.6640625" style="221" customWidth="1"/>
    <col min="37" max="37" width="12.3359375" style="221" customWidth="1"/>
    <col min="38" max="39" width="3.10546875" style="221" customWidth="1"/>
    <col min="40" max="40" width="3.6640625" style="221" customWidth="1"/>
    <col min="41" max="41" width="12.3359375" style="221" customWidth="1"/>
    <col min="42" max="43" width="3.10546875" style="221" customWidth="1"/>
    <col min="44" max="44" width="3.6640625" style="221" customWidth="1"/>
    <col min="45" max="45" width="12.3359375" style="221" customWidth="1"/>
    <col min="46" max="16384" width="5.21484375" style="221" customWidth="1"/>
  </cols>
  <sheetData>
    <row r="1" spans="1:27" s="150" customFormat="1" ht="35.25">
      <c r="A1" s="329" t="str">
        <f>Parametre!$B$2</f>
        <v>Aalborg Squash Klub</v>
      </c>
      <c r="B1" s="149"/>
      <c r="C1" s="327"/>
      <c r="D1" s="327"/>
      <c r="E1" s="149"/>
      <c r="F1" s="149"/>
      <c r="G1" s="149"/>
      <c r="H1" s="149"/>
      <c r="I1" s="149"/>
      <c r="J1" s="149"/>
      <c r="K1" s="149"/>
      <c r="L1" s="149"/>
      <c r="M1" s="149"/>
      <c r="N1" s="149"/>
      <c r="Z1" s="151"/>
      <c r="AA1" s="151"/>
    </row>
    <row r="2" spans="1:27" s="150" customFormat="1" ht="35.25">
      <c r="A2" s="329" t="str">
        <f>Parametre!$B$1</f>
        <v>Forza Challenger</v>
      </c>
      <c r="B2" s="149"/>
      <c r="C2" s="327"/>
      <c r="D2" s="327"/>
      <c r="E2" s="149"/>
      <c r="F2" s="149"/>
      <c r="G2" s="149"/>
      <c r="H2" s="149"/>
      <c r="I2" s="149"/>
      <c r="J2" s="149"/>
      <c r="K2" s="149"/>
      <c r="L2" s="149"/>
      <c r="M2" s="149"/>
      <c r="N2" s="149"/>
      <c r="Z2" s="151"/>
      <c r="AA2" s="151"/>
    </row>
    <row r="3" spans="1:14" s="218" customFormat="1" ht="39.75">
      <c r="A3" s="332" t="str">
        <f>'HB-Res'!A1</f>
        <v>Herre B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9" ht="14.25" customHeight="1">
      <c r="A4" s="219"/>
      <c r="O4" s="219"/>
      <c r="P4" s="219"/>
      <c r="Q4" s="219"/>
      <c r="R4" s="219"/>
      <c r="S4" s="219"/>
    </row>
    <row r="5" spans="1:19" ht="9">
      <c r="A5" s="219"/>
      <c r="B5" s="220" t="s">
        <v>0</v>
      </c>
      <c r="O5" s="219"/>
      <c r="P5" s="219"/>
      <c r="Q5" s="219"/>
      <c r="R5" s="219"/>
      <c r="S5" s="219"/>
    </row>
    <row r="6" spans="1:19" ht="13.5">
      <c r="A6" s="219"/>
      <c r="E6" s="222"/>
      <c r="F6" s="223" t="s">
        <v>1</v>
      </c>
      <c r="G6" s="224"/>
      <c r="H6" s="224"/>
      <c r="I6" s="225"/>
      <c r="J6" s="223" t="s">
        <v>2</v>
      </c>
      <c r="K6" s="224"/>
      <c r="L6" s="224"/>
      <c r="M6" s="224"/>
      <c r="N6" s="223" t="s">
        <v>3</v>
      </c>
      <c r="O6" s="219"/>
      <c r="P6" s="328">
        <v>1</v>
      </c>
      <c r="Q6" s="183" t="s">
        <v>4</v>
      </c>
      <c r="R6" s="294"/>
      <c r="S6" s="227"/>
    </row>
    <row r="7" spans="1:19" ht="10.5" customHeight="1">
      <c r="A7" s="220"/>
      <c r="B7" s="228" t="str">
        <f>IF('HB-Res'!$S$5=0,TOM,'HB-Res'!$E$5)</f>
        <v>Bane 5 / Fredag kl. 20:40</v>
      </c>
      <c r="O7" s="219"/>
      <c r="P7" s="328">
        <v>16</v>
      </c>
      <c r="Q7" s="183" t="s">
        <v>5</v>
      </c>
      <c r="R7" s="294"/>
      <c r="S7" s="227"/>
    </row>
    <row r="8" spans="1:19" ht="10.5" customHeight="1">
      <c r="A8" s="229" t="s">
        <v>6</v>
      </c>
      <c r="B8" s="230" t="str">
        <f>Q6</f>
        <v>1. seedet</v>
      </c>
      <c r="O8" s="219"/>
      <c r="P8" s="328">
        <v>9</v>
      </c>
      <c r="Q8" s="183" t="s">
        <v>5</v>
      </c>
      <c r="R8" s="294"/>
      <c r="S8" s="227"/>
    </row>
    <row r="9" spans="1:19" ht="10.5" customHeight="1" thickBot="1">
      <c r="A9" s="231" t="str">
        <f>'HB-Res'!$A$5</f>
        <v>HB-01</v>
      </c>
      <c r="B9" s="232" t="str">
        <f>Q7</f>
        <v>9.-16. seedet</v>
      </c>
      <c r="C9" s="233"/>
      <c r="F9" s="228" t="str">
        <f>IF('HB-Res'!$S$13=0,TOM,'HB-Res'!$E$13)</f>
        <v>Bane 4 / Lørdag Kl. 11:40</v>
      </c>
      <c r="O9" s="219"/>
      <c r="P9" s="328">
        <v>8</v>
      </c>
      <c r="Q9" s="183" t="s">
        <v>7</v>
      </c>
      <c r="R9" s="294"/>
      <c r="S9" s="227"/>
    </row>
    <row r="10" spans="1:19" ht="10.5" customHeight="1">
      <c r="A10" s="220"/>
      <c r="C10" s="234"/>
      <c r="D10" s="235"/>
      <c r="E10" s="229" t="s">
        <v>6</v>
      </c>
      <c r="F10" s="230" t="str">
        <f>'HB-Res'!$B$13</f>
        <v> </v>
      </c>
      <c r="G10" s="236"/>
      <c r="O10" s="219"/>
      <c r="P10" s="328">
        <v>5</v>
      </c>
      <c r="Q10" s="183" t="s">
        <v>7</v>
      </c>
      <c r="R10" s="294"/>
      <c r="S10" s="227"/>
    </row>
    <row r="11" spans="1:19" ht="10.5" customHeight="1" thickBot="1">
      <c r="A11" s="220"/>
      <c r="B11" s="228" t="str">
        <f>IF('HB-Res'!$S$6=0,TOM,'HB-Res'!$E$6)</f>
        <v>Bane 1 / Fredag kl. 21:20</v>
      </c>
      <c r="C11" s="234"/>
      <c r="E11" s="231" t="str">
        <f>'HB-Res'!$A$13</f>
        <v>HB-09</v>
      </c>
      <c r="F11" s="232" t="str">
        <f>'HB-Res'!$D$13</f>
        <v> </v>
      </c>
      <c r="G11" s="233"/>
      <c r="O11" s="219"/>
      <c r="P11" s="328">
        <v>12</v>
      </c>
      <c r="Q11" s="183" t="s">
        <v>5</v>
      </c>
      <c r="R11" s="294"/>
      <c r="S11" s="227"/>
    </row>
    <row r="12" spans="1:19" ht="10.5" customHeight="1">
      <c r="A12" s="229" t="s">
        <v>6</v>
      </c>
      <c r="B12" s="230" t="str">
        <f>Q8</f>
        <v>9.-16. seedet</v>
      </c>
      <c r="C12" s="237"/>
      <c r="G12" s="234"/>
      <c r="H12" s="238"/>
      <c r="O12" s="219"/>
      <c r="P12" s="328">
        <v>13</v>
      </c>
      <c r="Q12" s="183" t="s">
        <v>5</v>
      </c>
      <c r="R12" s="294"/>
      <c r="S12" s="227"/>
    </row>
    <row r="13" spans="1:19" ht="10.5" customHeight="1" thickBot="1">
      <c r="A13" s="231" t="str">
        <f>'HB-Res'!$A$6</f>
        <v>HB-02</v>
      </c>
      <c r="B13" s="232" t="str">
        <f>Q9</f>
        <v>5.-8. seedet</v>
      </c>
      <c r="G13" s="234"/>
      <c r="H13" s="238"/>
      <c r="J13" s="228" t="str">
        <f>IF('HB-Res'!$S$17=0,TOM,'HB-Res'!$E$17)</f>
        <v>Bane 4 / Lørdag Kl. 17:00</v>
      </c>
      <c r="O13" s="219"/>
      <c r="P13" s="328">
        <v>4</v>
      </c>
      <c r="Q13" s="183" t="s">
        <v>8</v>
      </c>
      <c r="R13" s="294"/>
      <c r="S13" s="227"/>
    </row>
    <row r="14" spans="1:19" ht="10.5" customHeight="1">
      <c r="A14" s="220"/>
      <c r="B14" s="220" t="s">
        <v>0</v>
      </c>
      <c r="G14" s="234"/>
      <c r="H14" s="239"/>
      <c r="I14" s="229" t="s">
        <v>6</v>
      </c>
      <c r="J14" s="230" t="str">
        <f>'HB-Res'!$B$17</f>
        <v> </v>
      </c>
      <c r="K14" s="235"/>
      <c r="O14" s="219"/>
      <c r="P14" s="328">
        <v>3</v>
      </c>
      <c r="Q14" s="183" t="s">
        <v>8</v>
      </c>
      <c r="R14" s="294"/>
      <c r="S14" s="227"/>
    </row>
    <row r="15" spans="1:19" ht="10.5" customHeight="1" thickBot="1">
      <c r="A15" s="220"/>
      <c r="B15" s="228" t="str">
        <f>IF('HB-Res'!$S$7=0,TOM,'HB-Res'!$E$7)</f>
        <v>Bane 2 / Fredag kl. 21:20</v>
      </c>
      <c r="G15" s="234"/>
      <c r="H15" s="238"/>
      <c r="I15" s="231" t="str">
        <f>'HB-Res'!$A$17</f>
        <v>HB-13</v>
      </c>
      <c r="J15" s="232" t="str">
        <f>'HB-Res'!$D$17</f>
        <v> </v>
      </c>
      <c r="K15" s="233"/>
      <c r="O15" s="219"/>
      <c r="P15" s="328">
        <v>14</v>
      </c>
      <c r="Q15" s="183" t="s">
        <v>5</v>
      </c>
      <c r="R15" s="294"/>
      <c r="S15" s="227"/>
    </row>
    <row r="16" spans="1:19" ht="10.5" customHeight="1">
      <c r="A16" s="229" t="s">
        <v>6</v>
      </c>
      <c r="B16" s="230" t="str">
        <f>Q10</f>
        <v>5.-8. seedet</v>
      </c>
      <c r="G16" s="234"/>
      <c r="H16" s="238"/>
      <c r="K16" s="234"/>
      <c r="L16" s="238"/>
      <c r="O16" s="219"/>
      <c r="P16" s="328">
        <v>11</v>
      </c>
      <c r="Q16" s="183" t="s">
        <v>5</v>
      </c>
      <c r="R16" s="294"/>
      <c r="S16" s="227"/>
    </row>
    <row r="17" spans="1:19" ht="10.5" customHeight="1" thickBot="1">
      <c r="A17" s="231" t="str">
        <f>'HB-Res'!$A$7</f>
        <v>HB-03</v>
      </c>
      <c r="B17" s="232" t="str">
        <f>Q11</f>
        <v>9.-16. seedet</v>
      </c>
      <c r="C17" s="233"/>
      <c r="F17" s="228" t="str">
        <f>IF('HB-Res'!$S$14=0,TOM,'HB-Res'!$E$14)</f>
        <v>Bane 4 / Lørdag Kl. 12:20</v>
      </c>
      <c r="G17" s="234"/>
      <c r="H17" s="238"/>
      <c r="K17" s="234"/>
      <c r="L17" s="238"/>
      <c r="O17" s="219"/>
      <c r="P17" s="328">
        <v>6</v>
      </c>
      <c r="Q17" s="183" t="s">
        <v>7</v>
      </c>
      <c r="R17" s="294"/>
      <c r="S17" s="227"/>
    </row>
    <row r="18" spans="1:19" ht="10.5" customHeight="1">
      <c r="A18" s="220"/>
      <c r="C18" s="234"/>
      <c r="D18" s="235"/>
      <c r="E18" s="229" t="s">
        <v>6</v>
      </c>
      <c r="F18" s="230" t="str">
        <f>'HB-Res'!$B$14</f>
        <v> </v>
      </c>
      <c r="G18" s="237"/>
      <c r="L18" s="238"/>
      <c r="O18" s="219"/>
      <c r="P18" s="328">
        <v>7</v>
      </c>
      <c r="Q18" s="183" t="s">
        <v>7</v>
      </c>
      <c r="R18" s="294"/>
      <c r="S18" s="227"/>
    </row>
    <row r="19" spans="1:19" ht="10.5" customHeight="1" thickBot="1">
      <c r="A19" s="220"/>
      <c r="B19" s="228" t="str">
        <f>IF('HB-Res'!$S$8=0,TOM,'HB-Res'!$E$8)</f>
        <v>Bane 3 / Fredag kl. 21:20</v>
      </c>
      <c r="C19" s="234"/>
      <c r="E19" s="231" t="str">
        <f>'HB-Res'!$A$14</f>
        <v>HB-10</v>
      </c>
      <c r="F19" s="232" t="str">
        <f>'HB-Res'!$D$14</f>
        <v> </v>
      </c>
      <c r="L19" s="238"/>
      <c r="O19" s="219"/>
      <c r="P19" s="328">
        <v>10</v>
      </c>
      <c r="Q19" s="183" t="s">
        <v>5</v>
      </c>
      <c r="R19" s="294"/>
      <c r="S19" s="227"/>
    </row>
    <row r="20" spans="1:19" ht="10.5" customHeight="1">
      <c r="A20" s="229" t="s">
        <v>6</v>
      </c>
      <c r="B20" s="230" t="str">
        <f>Q12</f>
        <v>9.-16. seedet</v>
      </c>
      <c r="C20" s="237"/>
      <c r="L20" s="238"/>
      <c r="O20" s="219"/>
      <c r="P20" s="328">
        <v>15</v>
      </c>
      <c r="Q20" s="183" t="s">
        <v>5</v>
      </c>
      <c r="R20" s="294"/>
      <c r="S20" s="227"/>
    </row>
    <row r="21" spans="1:19" ht="10.5" customHeight="1" thickBot="1">
      <c r="A21" s="231" t="str">
        <f>'HB-Res'!$A$8</f>
        <v>HB-04</v>
      </c>
      <c r="B21" s="232" t="str">
        <f>Q13</f>
        <v>3.-4. seedet</v>
      </c>
      <c r="L21" s="238"/>
      <c r="N21" s="228" t="str">
        <f>IF('HB-Res'!$S$19=0,TOM,'HB-Res'!$E$19)</f>
        <v>Bane 1 / Søndag Kl. 11:40</v>
      </c>
      <c r="O21" s="219"/>
      <c r="P21" s="328">
        <v>2</v>
      </c>
      <c r="Q21" s="183" t="s">
        <v>9</v>
      </c>
      <c r="R21" s="294"/>
      <c r="S21" s="227"/>
    </row>
    <row r="22" spans="1:19" ht="10.5" customHeight="1">
      <c r="A22" s="220"/>
      <c r="K22" s="234"/>
      <c r="L22" s="239"/>
      <c r="M22" s="229" t="s">
        <v>6</v>
      </c>
      <c r="N22" s="230" t="str">
        <f>'HB-Res'!$B$19</f>
        <v> </v>
      </c>
      <c r="O22" s="219"/>
      <c r="P22" s="219"/>
      <c r="Q22" s="221" t="s">
        <v>0</v>
      </c>
      <c r="R22" s="219"/>
      <c r="S22" s="219"/>
    </row>
    <row r="23" spans="1:19" ht="10.5" customHeight="1" thickBot="1">
      <c r="A23" s="220"/>
      <c r="B23" s="228" t="str">
        <f>IF('HB-Res'!$S$9=0,TOM,'HB-Res'!$E$9)</f>
        <v>Bane 4 / Fredag kl. 21:20</v>
      </c>
      <c r="K23" s="234"/>
      <c r="L23" s="238"/>
      <c r="M23" s="231" t="str">
        <f>'HB-Res'!$A$19</f>
        <v>HB-15</v>
      </c>
      <c r="N23" s="232" t="str">
        <f>'HB-Res'!$D$19</f>
        <v> </v>
      </c>
      <c r="O23" s="219"/>
      <c r="P23" s="219"/>
      <c r="Q23" s="240"/>
      <c r="R23" s="219"/>
      <c r="S23" s="219"/>
    </row>
    <row r="24" spans="1:19" ht="10.5" customHeight="1">
      <c r="A24" s="229" t="s">
        <v>6</v>
      </c>
      <c r="B24" s="230" t="str">
        <f>Q14</f>
        <v>3.-4. seedet</v>
      </c>
      <c r="L24" s="238"/>
      <c r="O24" s="219"/>
      <c r="P24" s="219"/>
      <c r="Q24" s="240"/>
      <c r="R24" s="219"/>
      <c r="S24" s="219"/>
    </row>
    <row r="25" spans="1:19" ht="10.5" customHeight="1" thickBot="1">
      <c r="A25" s="231" t="str">
        <f>'HB-Res'!$A$9</f>
        <v>HB-05</v>
      </c>
      <c r="B25" s="232" t="str">
        <f>Q15</f>
        <v>9.-16. seedet</v>
      </c>
      <c r="C25" s="233"/>
      <c r="F25" s="228" t="str">
        <f>IF('HB-Res'!$S$15=0,TOM,'HB-Res'!$E$15)</f>
        <v>Bane 4 / Lørdag Kl. 13:00</v>
      </c>
      <c r="L25" s="238"/>
      <c r="O25" s="219"/>
      <c r="P25" s="219"/>
      <c r="Q25" s="240"/>
      <c r="R25" s="219"/>
      <c r="S25" s="219"/>
    </row>
    <row r="26" spans="1:19" ht="10.5" customHeight="1">
      <c r="A26" s="220"/>
      <c r="C26" s="234"/>
      <c r="D26" s="235"/>
      <c r="E26" s="229" t="s">
        <v>6</v>
      </c>
      <c r="F26" s="230" t="str">
        <f>'HB-Res'!$B$15</f>
        <v> </v>
      </c>
      <c r="G26" s="236"/>
      <c r="L26" s="238"/>
      <c r="O26" s="219"/>
      <c r="P26" s="219"/>
      <c r="Q26" s="240"/>
      <c r="R26" s="219"/>
      <c r="S26" s="219"/>
    </row>
    <row r="27" spans="1:19" ht="10.5" customHeight="1" thickBot="1">
      <c r="A27" s="220"/>
      <c r="B27" s="228" t="str">
        <f>IF('HB-Res'!$S$10=0,TOM,'HB-Res'!$E$10)</f>
        <v>Bane 4 / Fredag kl. 22:00</v>
      </c>
      <c r="C27" s="234"/>
      <c r="E27" s="231" t="str">
        <f>'HB-Res'!$A$15</f>
        <v>HB-11</v>
      </c>
      <c r="F27" s="232" t="str">
        <f>'HB-Res'!$D$15</f>
        <v> </v>
      </c>
      <c r="G27" s="233"/>
      <c r="L27" s="238"/>
      <c r="O27" s="219"/>
      <c r="P27" s="219"/>
      <c r="Q27" s="240"/>
      <c r="R27" s="219"/>
      <c r="S27" s="219"/>
    </row>
    <row r="28" spans="1:19" ht="10.5" customHeight="1">
      <c r="A28" s="229" t="s">
        <v>6</v>
      </c>
      <c r="B28" s="230" t="str">
        <f>Q16</f>
        <v>9.-16. seedet</v>
      </c>
      <c r="C28" s="237"/>
      <c r="G28" s="234"/>
      <c r="H28" s="238"/>
      <c r="L28" s="238"/>
      <c r="O28" s="219"/>
      <c r="P28" s="219"/>
      <c r="Q28" s="240"/>
      <c r="R28" s="219"/>
      <c r="S28" s="219"/>
    </row>
    <row r="29" spans="1:19" ht="10.5" customHeight="1" thickBot="1">
      <c r="A29" s="231" t="str">
        <f>'HB-Res'!$A$10</f>
        <v>HB-06</v>
      </c>
      <c r="B29" s="232" t="str">
        <f>Q17</f>
        <v>5.-8. seedet</v>
      </c>
      <c r="G29" s="234"/>
      <c r="H29" s="238"/>
      <c r="J29" s="228" t="str">
        <f>IF('HB-Res'!$S$18=0,TOM,'HB-Res'!$E$18)</f>
        <v>Bane 4 / Lørdag Kl. 17:40</v>
      </c>
      <c r="L29" s="238"/>
      <c r="O29" s="219"/>
      <c r="P29" s="219"/>
      <c r="Q29" s="240"/>
      <c r="R29" s="219"/>
      <c r="S29" s="219"/>
    </row>
    <row r="30" spans="1:19" ht="10.5" customHeight="1">
      <c r="A30" s="220"/>
      <c r="G30" s="234"/>
      <c r="H30" s="239"/>
      <c r="I30" s="229" t="s">
        <v>6</v>
      </c>
      <c r="J30" s="230" t="str">
        <f>'HB-Res'!$B$18</f>
        <v> </v>
      </c>
      <c r="K30" s="237"/>
      <c r="O30" s="219"/>
      <c r="P30" s="219"/>
      <c r="Q30" s="240"/>
      <c r="R30" s="219"/>
      <c r="S30" s="219"/>
    </row>
    <row r="31" spans="1:19" ht="10.5" customHeight="1" thickBot="1">
      <c r="A31" s="220"/>
      <c r="B31" s="228" t="str">
        <f>IF('HB-Res'!$S$11=0,TOM,'HB-Res'!$E$11)</f>
        <v>Bane 5 / Fredag kl. 22:00</v>
      </c>
      <c r="G31" s="234"/>
      <c r="H31" s="238"/>
      <c r="I31" s="231" t="str">
        <f>'HB-Res'!$A$18</f>
        <v>HB-14</v>
      </c>
      <c r="J31" s="232" t="str">
        <f>'HB-Res'!$D$18</f>
        <v> </v>
      </c>
      <c r="O31" s="219"/>
      <c r="P31" s="219"/>
      <c r="Q31" s="240"/>
      <c r="R31" s="219"/>
      <c r="S31" s="219"/>
    </row>
    <row r="32" spans="1:19" ht="10.5" customHeight="1">
      <c r="A32" s="229" t="s">
        <v>6</v>
      </c>
      <c r="B32" s="230" t="str">
        <f>Q18</f>
        <v>5.-8. seedet</v>
      </c>
      <c r="G32" s="234"/>
      <c r="H32" s="238"/>
      <c r="O32" s="219"/>
      <c r="P32" s="219"/>
      <c r="Q32" s="240"/>
      <c r="R32" s="219"/>
      <c r="S32" s="219"/>
    </row>
    <row r="33" spans="1:19" ht="10.5" customHeight="1" thickBot="1">
      <c r="A33" s="231" t="str">
        <f>'HB-Res'!$A$11</f>
        <v>HB-07</v>
      </c>
      <c r="B33" s="232" t="str">
        <f>Q19</f>
        <v>9.-16. seedet</v>
      </c>
      <c r="C33" s="233"/>
      <c r="F33" s="228" t="str">
        <f>IF('HB-Res'!$S$16=0,TOM,'HB-Res'!$E$16)</f>
        <v>Bane 4 / Lørdag Kl. 13:40</v>
      </c>
      <c r="G33" s="234"/>
      <c r="H33" s="238"/>
      <c r="O33" s="219"/>
      <c r="P33" s="219"/>
      <c r="Q33" s="240"/>
      <c r="R33" s="219"/>
      <c r="S33" s="219"/>
    </row>
    <row r="34" spans="1:19" ht="10.5" customHeight="1">
      <c r="A34" s="220"/>
      <c r="C34" s="234"/>
      <c r="D34" s="235"/>
      <c r="E34" s="229" t="s">
        <v>6</v>
      </c>
      <c r="F34" s="230" t="str">
        <f>'HB-Res'!$B$16</f>
        <v> </v>
      </c>
      <c r="G34" s="237"/>
      <c r="O34" s="219"/>
      <c r="P34" s="219"/>
      <c r="Q34" s="240"/>
      <c r="R34" s="219"/>
      <c r="S34" s="219"/>
    </row>
    <row r="35" spans="1:19" ht="10.5" customHeight="1" thickBot="1">
      <c r="A35" s="220"/>
      <c r="B35" s="228" t="str">
        <f>IF('HB-Res'!$S$12=0,TOM,'HB-Res'!$E$12)</f>
        <v>Bane 5 / Fredag kl. 21:20</v>
      </c>
      <c r="C35" s="234"/>
      <c r="E35" s="231" t="str">
        <f>'HB-Res'!$A$16</f>
        <v>HB-12</v>
      </c>
      <c r="F35" s="232" t="str">
        <f>'HB-Res'!$D$16</f>
        <v> </v>
      </c>
      <c r="O35" s="219"/>
      <c r="P35" s="219"/>
      <c r="Q35" s="240"/>
      <c r="R35" s="219"/>
      <c r="S35" s="219"/>
    </row>
    <row r="36" spans="1:19" ht="10.5" customHeight="1">
      <c r="A36" s="229" t="s">
        <v>6</v>
      </c>
      <c r="B36" s="230" t="str">
        <f>Q20</f>
        <v>9.-16. seedet</v>
      </c>
      <c r="C36" s="237"/>
      <c r="O36" s="219"/>
      <c r="P36" s="219"/>
      <c r="Q36" s="240"/>
      <c r="R36" s="219"/>
      <c r="S36" s="219"/>
    </row>
    <row r="37" spans="1:19" ht="10.5" customHeight="1" thickBot="1">
      <c r="A37" s="231" t="str">
        <f>'HB-Res'!$A$12</f>
        <v>HB-08</v>
      </c>
      <c r="B37" s="232" t="str">
        <f>Q21</f>
        <v>2. seedet</v>
      </c>
      <c r="O37" s="219"/>
      <c r="P37" s="219"/>
      <c r="Q37" s="240"/>
      <c r="R37" s="219"/>
      <c r="S37" s="219"/>
    </row>
    <row r="38" spans="1:19" ht="10.5" customHeight="1">
      <c r="A38" s="220"/>
      <c r="O38" s="219"/>
      <c r="P38" s="219"/>
      <c r="Q38" s="240"/>
      <c r="R38" s="219"/>
      <c r="S38" s="219"/>
    </row>
    <row r="39" spans="1:19" ht="10.5" customHeight="1">
      <c r="A39" s="220"/>
      <c r="O39" s="219"/>
      <c r="P39" s="219"/>
      <c r="Q39" s="219"/>
      <c r="R39" s="219"/>
      <c r="S39" s="219"/>
    </row>
    <row r="40" spans="1:19" ht="10.5" customHeight="1">
      <c r="A40" s="220"/>
      <c r="B40" s="228" t="str">
        <f>IF('HB-Res'!$S$20=0,TOM,'HB-Res'!$E$20)</f>
        <v>Bane 4 / Søndag Kl. 13:00</v>
      </c>
      <c r="O40" s="219"/>
      <c r="P40" s="219"/>
      <c r="Q40" s="219"/>
      <c r="R40" s="219"/>
      <c r="S40" s="219"/>
    </row>
    <row r="41" spans="1:19" ht="10.5" customHeight="1">
      <c r="A41" s="229" t="s">
        <v>6</v>
      </c>
      <c r="B41" s="230" t="str">
        <f>'HB-Res'!$B$20</f>
        <v> </v>
      </c>
      <c r="O41" s="219"/>
      <c r="P41" s="219"/>
      <c r="Q41" s="219"/>
      <c r="R41" s="219"/>
      <c r="S41" s="219"/>
    </row>
    <row r="42" spans="1:19" ht="10.5" customHeight="1" thickBot="1">
      <c r="A42" s="231" t="str">
        <f>'HB-Res'!$A$20</f>
        <v>HB-16</v>
      </c>
      <c r="B42" s="232" t="str">
        <f>'HB-Res'!$D$20</f>
        <v> </v>
      </c>
      <c r="C42" s="241" t="s">
        <v>10</v>
      </c>
      <c r="O42" s="219"/>
      <c r="P42" s="219"/>
      <c r="Q42" s="219"/>
      <c r="R42" s="219"/>
      <c r="S42" s="219"/>
    </row>
    <row r="43" spans="1:19" ht="10.5" customHeight="1">
      <c r="A43" s="220"/>
      <c r="O43" s="219"/>
      <c r="P43" s="219"/>
      <c r="Q43" s="219"/>
      <c r="R43" s="219"/>
      <c r="S43" s="219"/>
    </row>
    <row r="44" spans="1:19" ht="10.5" customHeight="1">
      <c r="A44" s="219"/>
      <c r="O44" s="219"/>
      <c r="P44" s="219"/>
      <c r="Q44" s="219"/>
      <c r="R44" s="219"/>
      <c r="S44" s="219"/>
    </row>
    <row r="45" spans="1:19" ht="7.5" customHeight="1">
      <c r="A45" s="219"/>
      <c r="O45" s="219"/>
      <c r="P45" s="219"/>
      <c r="Q45" s="219"/>
      <c r="R45" s="219"/>
      <c r="S45" s="219"/>
    </row>
    <row r="46" spans="1:19" ht="17.25" customHeight="1">
      <c r="A46" s="242" t="s">
        <v>11</v>
      </c>
      <c r="B46" s="236"/>
      <c r="O46" s="219"/>
      <c r="P46" s="219"/>
      <c r="Q46" s="219"/>
      <c r="R46" s="219"/>
      <c r="S46" s="219"/>
    </row>
    <row r="47" spans="1:19" ht="15" customHeight="1">
      <c r="A47" s="220"/>
      <c r="B47" s="228" t="str">
        <f>IF('HB-Res'!$S$21=0,TOM,'HB-Res'!$E$21)</f>
        <v>Bane 4 / Lørdag Kl. 18:20</v>
      </c>
      <c r="O47" s="219"/>
      <c r="P47" s="219"/>
      <c r="Q47" s="219"/>
      <c r="R47" s="219"/>
      <c r="S47" s="219"/>
    </row>
    <row r="48" spans="1:19" ht="10.5" customHeight="1">
      <c r="A48" s="229" t="s">
        <v>6</v>
      </c>
      <c r="B48" s="230" t="str">
        <f>'HB-Res'!$B$21</f>
        <v> </v>
      </c>
      <c r="O48" s="219"/>
      <c r="P48" s="219"/>
      <c r="Q48" s="219"/>
      <c r="R48" s="219"/>
      <c r="S48" s="219"/>
    </row>
    <row r="49" spans="1:19" ht="10.5" customHeight="1" thickBot="1">
      <c r="A49" s="231" t="str">
        <f>'HB-Res'!$A$21</f>
        <v>HB-17</v>
      </c>
      <c r="B49" s="232" t="str">
        <f>'HB-Res'!$D$21</f>
        <v> </v>
      </c>
      <c r="C49" s="233"/>
      <c r="F49" s="228" t="str">
        <f>IF('HB-Res'!$S$23=0,TOM,'HB-Res'!$E$23)</f>
        <v>Bane 4 / Søndag Kl. 12:20</v>
      </c>
      <c r="O49" s="219"/>
      <c r="P49" s="219"/>
      <c r="Q49" s="219"/>
      <c r="R49" s="219"/>
      <c r="S49" s="219"/>
    </row>
    <row r="50" spans="1:19" ht="10.5" customHeight="1">
      <c r="A50" s="220"/>
      <c r="C50" s="234"/>
      <c r="D50" s="235"/>
      <c r="E50" s="229" t="s">
        <v>6</v>
      </c>
      <c r="F50" s="230" t="str">
        <f>'HB-Res'!$B$23</f>
        <v> </v>
      </c>
      <c r="O50" s="219"/>
      <c r="P50" s="219"/>
      <c r="Q50" s="219"/>
      <c r="R50" s="219"/>
      <c r="S50" s="219"/>
    </row>
    <row r="51" spans="1:19" ht="10.5" customHeight="1" thickBot="1">
      <c r="A51" s="220"/>
      <c r="B51" s="228" t="str">
        <f>IF('HB-Res'!$S$22=0,TOM,'HB-Res'!$E$22)</f>
        <v>Bane 4 / Lørdag Kl. 19:00</v>
      </c>
      <c r="C51" s="234"/>
      <c r="E51" s="231" t="str">
        <f>'HB-Res'!$A$23</f>
        <v>HB-19</v>
      </c>
      <c r="F51" s="232" t="str">
        <f>'HB-Res'!$D$23</f>
        <v> </v>
      </c>
      <c r="G51" s="241" t="s">
        <v>12</v>
      </c>
      <c r="O51" s="219"/>
      <c r="P51" s="219"/>
      <c r="Q51" s="219"/>
      <c r="R51" s="219"/>
      <c r="S51" s="219"/>
    </row>
    <row r="52" spans="1:19" ht="10.5" customHeight="1">
      <c r="A52" s="229" t="s">
        <v>6</v>
      </c>
      <c r="B52" s="230" t="str">
        <f>'HB-Res'!$B$22</f>
        <v> </v>
      </c>
      <c r="C52" s="237"/>
      <c r="O52" s="219"/>
      <c r="P52" s="219"/>
      <c r="Q52" s="219"/>
      <c r="R52" s="219"/>
      <c r="S52" s="219"/>
    </row>
    <row r="53" spans="1:19" ht="10.5" customHeight="1" thickBot="1">
      <c r="A53" s="231" t="str">
        <f>'HB-Res'!$A$22</f>
        <v>HB-18</v>
      </c>
      <c r="B53" s="232" t="str">
        <f>'HB-Res'!$D$22</f>
        <v> </v>
      </c>
      <c r="O53" s="219"/>
      <c r="P53" s="219"/>
      <c r="Q53" s="219"/>
      <c r="R53" s="219"/>
      <c r="S53" s="219"/>
    </row>
    <row r="54" spans="1:19" ht="10.5" customHeight="1">
      <c r="A54" s="220"/>
      <c r="O54" s="219"/>
      <c r="P54" s="219"/>
      <c r="Q54" s="219"/>
      <c r="R54" s="219"/>
      <c r="S54" s="219"/>
    </row>
    <row r="55" spans="1:19" ht="10.5" customHeight="1">
      <c r="A55" s="220"/>
      <c r="B55" s="228" t="str">
        <f>IF('HB-Res'!$S$24=0,TOM,'HB-Res'!$E$24)</f>
        <v>Bane 4 / Søndag Kl. 11:40</v>
      </c>
      <c r="O55" s="219"/>
      <c r="P55" s="219"/>
      <c r="Q55" s="219"/>
      <c r="R55" s="219"/>
      <c r="S55" s="219"/>
    </row>
    <row r="56" spans="1:19" ht="10.5" customHeight="1">
      <c r="A56" s="229" t="s">
        <v>6</v>
      </c>
      <c r="B56" s="230" t="str">
        <f>'HB-Res'!$B$24</f>
        <v> </v>
      </c>
      <c r="O56" s="219"/>
      <c r="P56" s="219"/>
      <c r="Q56" s="219"/>
      <c r="R56" s="219"/>
      <c r="S56" s="219"/>
    </row>
    <row r="57" spans="1:19" ht="10.5" customHeight="1" thickBot="1">
      <c r="A57" s="231" t="str">
        <f>'HB-Res'!$A$24</f>
        <v>HB-20</v>
      </c>
      <c r="B57" s="232" t="str">
        <f>'HB-Res'!$D$24</f>
        <v> </v>
      </c>
      <c r="C57" s="241" t="s">
        <v>13</v>
      </c>
      <c r="O57" s="219"/>
      <c r="P57" s="219"/>
      <c r="Q57" s="219"/>
      <c r="R57" s="219"/>
      <c r="S57" s="219"/>
    </row>
    <row r="58" spans="1:19" ht="9">
      <c r="A58" s="219"/>
      <c r="O58" s="219"/>
      <c r="P58" s="219"/>
      <c r="Q58" s="219"/>
      <c r="R58" s="219"/>
      <c r="S58" s="219"/>
    </row>
    <row r="59" spans="1:19" ht="9">
      <c r="A59" s="219"/>
      <c r="O59" s="219"/>
      <c r="P59" s="219"/>
      <c r="Q59" s="219"/>
      <c r="R59" s="219"/>
      <c r="S59" s="219"/>
    </row>
    <row r="60" spans="1:19" ht="28.5" customHeight="1">
      <c r="A60" s="219"/>
      <c r="O60" s="219"/>
      <c r="P60" s="219"/>
      <c r="Q60" s="219"/>
      <c r="R60" s="219"/>
      <c r="S60" s="219"/>
    </row>
    <row r="61" spans="1:27" s="150" customFormat="1" ht="35.25">
      <c r="A61" s="326" t="str">
        <f>Parametre!$B$2</f>
        <v>Aalborg Squash Klub</v>
      </c>
      <c r="B61" s="149"/>
      <c r="C61" s="327"/>
      <c r="D61" s="327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Z61" s="151"/>
      <c r="AA61" s="151"/>
    </row>
    <row r="62" spans="1:27" s="150" customFormat="1" ht="35.25">
      <c r="A62" s="326" t="str">
        <f>Parametre!$B$1</f>
        <v>Forza Challenger</v>
      </c>
      <c r="B62" s="149"/>
      <c r="C62" s="327"/>
      <c r="D62" s="327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Z62" s="151"/>
      <c r="AA62" s="151"/>
    </row>
    <row r="63" spans="1:27" s="150" customFormat="1" ht="35.25">
      <c r="A63" s="216" t="str">
        <f>A3</f>
        <v>Herre B</v>
      </c>
      <c r="B63" s="149"/>
      <c r="C63" s="327"/>
      <c r="D63" s="327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Z63" s="151"/>
      <c r="AA63" s="151"/>
    </row>
    <row r="64" spans="1:19" ht="9">
      <c r="A64" s="219"/>
      <c r="O64" s="219"/>
      <c r="P64" s="219"/>
      <c r="Q64" s="219"/>
      <c r="R64" s="219"/>
      <c r="S64" s="219"/>
    </row>
    <row r="65" spans="1:19" ht="21.75" customHeight="1">
      <c r="A65" s="219"/>
      <c r="O65" s="219"/>
      <c r="P65" s="219"/>
      <c r="Q65" s="219"/>
      <c r="R65" s="219"/>
      <c r="S65" s="219"/>
    </row>
    <row r="66" spans="1:19" ht="22.5" customHeight="1">
      <c r="A66" s="243" t="s">
        <v>14</v>
      </c>
      <c r="O66" s="219"/>
      <c r="P66" s="219"/>
      <c r="Q66" s="219"/>
      <c r="R66" s="219"/>
      <c r="S66" s="219"/>
    </row>
    <row r="67" spans="1:19" ht="20.25" customHeight="1">
      <c r="A67" s="236"/>
      <c r="B67" s="228" t="str">
        <f>IF('HB-Res'!$S$25=0,TOM,'HB-Res'!$E$25)</f>
        <v>Bane 4 / Lørdag Kl. 09:00</v>
      </c>
      <c r="O67" s="219"/>
      <c r="P67" s="219"/>
      <c r="Q67" s="219"/>
      <c r="R67" s="219"/>
      <c r="S67" s="219"/>
    </row>
    <row r="68" spans="1:19" ht="10.5" customHeight="1">
      <c r="A68" s="229" t="s">
        <v>6</v>
      </c>
      <c r="B68" s="230" t="str">
        <f>'HB-Res'!$B$25</f>
        <v> </v>
      </c>
      <c r="O68" s="219"/>
      <c r="P68" s="219"/>
      <c r="Q68" s="219"/>
      <c r="R68" s="219"/>
      <c r="S68" s="219"/>
    </row>
    <row r="69" spans="1:19" ht="10.5" customHeight="1" thickBot="1">
      <c r="A69" s="231" t="str">
        <f>'HB-Res'!$A$25</f>
        <v>HB-21</v>
      </c>
      <c r="B69" s="232" t="str">
        <f>'HB-Res'!$D$25</f>
        <v> </v>
      </c>
      <c r="C69" s="233"/>
      <c r="F69" s="228" t="str">
        <f>IF('HB-Res'!$S$29=0,TOM,'HB-Res'!$E$29)</f>
        <v>Bane 4 / Lørdag Kl. 15:40</v>
      </c>
      <c r="O69" s="219"/>
      <c r="P69" s="219"/>
      <c r="Q69" s="219"/>
      <c r="R69" s="219"/>
      <c r="S69" s="219"/>
    </row>
    <row r="70" spans="1:19" ht="10.5" customHeight="1">
      <c r="A70" s="220"/>
      <c r="C70" s="234"/>
      <c r="D70" s="235"/>
      <c r="E70" s="229" t="s">
        <v>6</v>
      </c>
      <c r="F70" s="230" t="str">
        <f>'HB-Res'!$B$29</f>
        <v> </v>
      </c>
      <c r="G70" s="236"/>
      <c r="O70" s="219"/>
      <c r="P70" s="219"/>
      <c r="Q70" s="219"/>
      <c r="R70" s="219"/>
      <c r="S70" s="219"/>
    </row>
    <row r="71" spans="1:19" ht="10.5" customHeight="1" thickBot="1">
      <c r="A71" s="220"/>
      <c r="B71" s="228" t="str">
        <f>IF('HB-Res'!$S$26=0,TOM,'HB-Res'!$E$26)</f>
        <v>Bane 4 / Lørdag Kl. 09:40</v>
      </c>
      <c r="C71" s="234"/>
      <c r="E71" s="231" t="str">
        <f>'HB-Res'!$A$29</f>
        <v>HB-25</v>
      </c>
      <c r="F71" s="232" t="str">
        <f>'HB-Res'!$D$29</f>
        <v> </v>
      </c>
      <c r="G71" s="233"/>
      <c r="O71" s="219"/>
      <c r="P71" s="219"/>
      <c r="Q71" s="219"/>
      <c r="R71" s="219"/>
      <c r="S71" s="219"/>
    </row>
    <row r="72" spans="1:19" ht="10.5" customHeight="1">
      <c r="A72" s="229" t="s">
        <v>6</v>
      </c>
      <c r="B72" s="230" t="str">
        <f>'HB-Res'!$B$26</f>
        <v> </v>
      </c>
      <c r="C72" s="237"/>
      <c r="G72" s="234"/>
      <c r="H72" s="238"/>
      <c r="O72" s="219"/>
      <c r="P72" s="219"/>
      <c r="Q72" s="219"/>
      <c r="R72" s="219"/>
      <c r="S72" s="219"/>
    </row>
    <row r="73" spans="1:19" ht="10.5" customHeight="1" thickBot="1">
      <c r="A73" s="231" t="str">
        <f>'HB-Res'!$A$26</f>
        <v>HB-22</v>
      </c>
      <c r="B73" s="232" t="str">
        <f>'HB-Res'!$D$26</f>
        <v> </v>
      </c>
      <c r="G73" s="234"/>
      <c r="H73" s="238"/>
      <c r="J73" s="228" t="str">
        <f>IF('HB-Res'!$S$31=0,TOM,'HB-Res'!$E$31)</f>
        <v>Bane 4 / Søndag Kl. 11:00</v>
      </c>
      <c r="O73" s="219"/>
      <c r="P73" s="219"/>
      <c r="Q73" s="219"/>
      <c r="R73" s="219"/>
      <c r="S73" s="219"/>
    </row>
    <row r="74" spans="1:19" ht="10.5" customHeight="1">
      <c r="A74" s="220"/>
      <c r="G74" s="234"/>
      <c r="H74" s="239"/>
      <c r="I74" s="229" t="s">
        <v>6</v>
      </c>
      <c r="J74" s="230" t="str">
        <f>'HB-Res'!$B$31</f>
        <v> </v>
      </c>
      <c r="O74" s="219"/>
      <c r="P74" s="219"/>
      <c r="Q74" s="219"/>
      <c r="R74" s="219"/>
      <c r="S74" s="219"/>
    </row>
    <row r="75" spans="1:19" ht="10.5" customHeight="1" thickBot="1">
      <c r="A75" s="220"/>
      <c r="B75" s="228" t="str">
        <f>IF('HB-Res'!$S$27=0,TOM,'HB-Res'!$E$27)</f>
        <v>Bane 4 / Lørdag Kl. 10:20</v>
      </c>
      <c r="G75" s="234"/>
      <c r="H75" s="238"/>
      <c r="I75" s="231" t="str">
        <f>'HB-Res'!$A$31</f>
        <v>HB-27</v>
      </c>
      <c r="J75" s="232" t="str">
        <f>'HB-Res'!$D$31</f>
        <v> </v>
      </c>
      <c r="K75" s="241" t="s">
        <v>15</v>
      </c>
      <c r="O75" s="219"/>
      <c r="P75" s="219"/>
      <c r="Q75" s="219"/>
      <c r="R75" s="219"/>
      <c r="S75" s="219"/>
    </row>
    <row r="76" spans="1:19" ht="10.5" customHeight="1">
      <c r="A76" s="229" t="s">
        <v>6</v>
      </c>
      <c r="B76" s="230" t="str">
        <f>'HB-Res'!$B$27</f>
        <v> </v>
      </c>
      <c r="G76" s="234"/>
      <c r="H76" s="238"/>
      <c r="O76" s="219"/>
      <c r="P76" s="219"/>
      <c r="Q76" s="219"/>
      <c r="R76" s="219"/>
      <c r="S76" s="219"/>
    </row>
    <row r="77" spans="1:19" ht="10.5" customHeight="1" thickBot="1">
      <c r="A77" s="231" t="str">
        <f>'HB-Res'!$A$27</f>
        <v>HB-23</v>
      </c>
      <c r="B77" s="232" t="str">
        <f>'HB-Res'!$D$27</f>
        <v> </v>
      </c>
      <c r="C77" s="233"/>
      <c r="F77" s="228" t="str">
        <f>IF('HB-Res'!$S$30=0,TOM,'HB-Res'!$E$30)</f>
        <v>Bane 4 / Lørdag Kl. 16:20</v>
      </c>
      <c r="G77" s="234"/>
      <c r="H77" s="238"/>
      <c r="O77" s="219"/>
      <c r="P77" s="219"/>
      <c r="Q77" s="219"/>
      <c r="R77" s="219"/>
      <c r="S77" s="219"/>
    </row>
    <row r="78" spans="1:19" ht="10.5" customHeight="1">
      <c r="A78" s="220"/>
      <c r="C78" s="234"/>
      <c r="D78" s="235"/>
      <c r="E78" s="229" t="s">
        <v>6</v>
      </c>
      <c r="F78" s="230" t="str">
        <f>'HB-Res'!$B$30</f>
        <v> </v>
      </c>
      <c r="G78" s="237"/>
      <c r="O78" s="219"/>
      <c r="P78" s="219"/>
      <c r="Q78" s="219"/>
      <c r="R78" s="219"/>
      <c r="S78" s="219"/>
    </row>
    <row r="79" spans="1:19" ht="10.5" customHeight="1" thickBot="1">
      <c r="A79" s="220"/>
      <c r="B79" s="228" t="str">
        <f>IF('HB-Res'!$S$28=0,TOM,'HB-Res'!$E$28)</f>
        <v>Bane 4 / Lørdag Kl. 11:00</v>
      </c>
      <c r="C79" s="234"/>
      <c r="E79" s="231" t="str">
        <f>'HB-Res'!$A$30</f>
        <v>HB-26</v>
      </c>
      <c r="F79" s="232" t="str">
        <f>'HB-Res'!$D$30</f>
        <v> </v>
      </c>
      <c r="O79" s="219"/>
      <c r="P79" s="219"/>
      <c r="Q79" s="219"/>
      <c r="R79" s="219"/>
      <c r="S79" s="219"/>
    </row>
    <row r="80" spans="1:19" ht="10.5" customHeight="1">
      <c r="A80" s="229" t="s">
        <v>6</v>
      </c>
      <c r="B80" s="230" t="str">
        <f>'HB-Res'!$B$28</f>
        <v> </v>
      </c>
      <c r="C80" s="237"/>
      <c r="O80" s="219"/>
      <c r="P80" s="219"/>
      <c r="Q80" s="219"/>
      <c r="R80" s="219"/>
      <c r="S80" s="219"/>
    </row>
    <row r="81" spans="1:19" ht="10.5" customHeight="1" thickBot="1">
      <c r="A81" s="231" t="str">
        <f>'HB-Res'!$A$28</f>
        <v>HB-24</v>
      </c>
      <c r="B81" s="232" t="str">
        <f>'HB-Res'!$D$28</f>
        <v> </v>
      </c>
      <c r="O81" s="219"/>
      <c r="P81" s="219"/>
      <c r="Q81" s="219"/>
      <c r="R81" s="219"/>
      <c r="S81" s="219"/>
    </row>
    <row r="82" spans="1:19" ht="10.5" customHeight="1">
      <c r="A82" s="220"/>
      <c r="O82" s="219"/>
      <c r="P82" s="219"/>
      <c r="Q82" s="219"/>
      <c r="R82" s="219"/>
      <c r="S82" s="219"/>
    </row>
    <row r="83" spans="1:19" ht="10.5" customHeight="1">
      <c r="A83" s="220"/>
      <c r="O83" s="219"/>
      <c r="P83" s="219"/>
      <c r="Q83" s="219"/>
      <c r="R83" s="219"/>
      <c r="S83" s="219"/>
    </row>
    <row r="84" spans="1:19" ht="10.5" customHeight="1">
      <c r="A84" s="220"/>
      <c r="B84" s="228" t="str">
        <f>IF('HB-Res'!$S$32=0,TOM,'HB-Res'!$E$32)</f>
        <v>Bane 4 / Søndag Kl. 10:20</v>
      </c>
      <c r="O84" s="219"/>
      <c r="P84" s="219"/>
      <c r="Q84" s="219"/>
      <c r="R84" s="219"/>
      <c r="S84" s="219"/>
    </row>
    <row r="85" spans="1:19" ht="10.5" customHeight="1">
      <c r="A85" s="229" t="s">
        <v>6</v>
      </c>
      <c r="B85" s="230" t="str">
        <f>'HB-Res'!$B$32</f>
        <v> </v>
      </c>
      <c r="O85" s="219"/>
      <c r="P85" s="219"/>
      <c r="Q85" s="219"/>
      <c r="R85" s="219"/>
      <c r="S85" s="219"/>
    </row>
    <row r="86" spans="1:19" ht="10.5" customHeight="1" thickBot="1">
      <c r="A86" s="231" t="str">
        <f>'HB-Res'!$A$32</f>
        <v>HB-28</v>
      </c>
      <c r="B86" s="232" t="str">
        <f>'HB-Res'!$D$32</f>
        <v> </v>
      </c>
      <c r="C86" s="241" t="s">
        <v>16</v>
      </c>
      <c r="E86" s="236"/>
      <c r="O86" s="219"/>
      <c r="P86" s="219"/>
      <c r="Q86" s="219"/>
      <c r="R86" s="219"/>
      <c r="S86" s="219"/>
    </row>
    <row r="87" spans="1:19" ht="10.5" customHeight="1">
      <c r="A87" s="220"/>
      <c r="O87" s="219"/>
      <c r="P87" s="219"/>
      <c r="Q87" s="219"/>
      <c r="R87" s="219"/>
      <c r="S87" s="219"/>
    </row>
    <row r="88" spans="1:19" ht="10.5" customHeight="1">
      <c r="A88" s="219"/>
      <c r="O88" s="219"/>
      <c r="P88" s="219"/>
      <c r="Q88" s="219"/>
      <c r="R88" s="219"/>
      <c r="S88" s="219"/>
    </row>
    <row r="89" spans="1:19" ht="10.5" customHeight="1">
      <c r="A89" s="219"/>
      <c r="O89" s="219"/>
      <c r="P89" s="219"/>
      <c r="Q89" s="219"/>
      <c r="R89" s="219"/>
      <c r="S89" s="219"/>
    </row>
    <row r="90" spans="1:19" ht="10.5" customHeight="1">
      <c r="A90" s="226"/>
      <c r="O90" s="219"/>
      <c r="P90" s="219"/>
      <c r="Q90" s="219"/>
      <c r="R90" s="219"/>
      <c r="S90" s="219"/>
    </row>
    <row r="91" spans="1:19" ht="15" customHeight="1">
      <c r="A91" s="244" t="s">
        <v>17</v>
      </c>
      <c r="O91" s="219"/>
      <c r="P91" s="219"/>
      <c r="Q91" s="219"/>
      <c r="R91" s="219"/>
      <c r="S91" s="219"/>
    </row>
    <row r="92" spans="1:19" ht="21" customHeight="1">
      <c r="A92" s="220"/>
      <c r="B92" s="228" t="str">
        <f>IF('HB-Res'!$S$33=0,TOM,'HB-Res'!$E$33)</f>
        <v>Bane 4 / Lørdag Kl. 14:20</v>
      </c>
      <c r="O92" s="219"/>
      <c r="P92" s="219"/>
      <c r="Q92" s="219"/>
      <c r="R92" s="219"/>
      <c r="S92" s="219"/>
    </row>
    <row r="93" spans="1:19" ht="10.5" customHeight="1">
      <c r="A93" s="229" t="s">
        <v>6</v>
      </c>
      <c r="B93" s="230" t="str">
        <f>'HB-Res'!$B$33</f>
        <v> </v>
      </c>
      <c r="O93" s="219"/>
      <c r="P93" s="219"/>
      <c r="Q93" s="219"/>
      <c r="R93" s="219"/>
      <c r="S93" s="219"/>
    </row>
    <row r="94" spans="1:19" ht="10.5" customHeight="1" thickBot="1">
      <c r="A94" s="231" t="str">
        <f>'HB-Res'!$A$33</f>
        <v>HB-29</v>
      </c>
      <c r="B94" s="232" t="str">
        <f>'HB-Res'!$D$33</f>
        <v> </v>
      </c>
      <c r="C94" s="233"/>
      <c r="F94" s="228" t="str">
        <f>IF('HB-Res'!$S$35=0,TOM,'HB-Res'!$E$35)</f>
        <v>Bane 4 / Søndag Kl. 09:40</v>
      </c>
      <c r="O94" s="219"/>
      <c r="P94" s="219"/>
      <c r="Q94" s="219"/>
      <c r="R94" s="219"/>
      <c r="S94" s="219"/>
    </row>
    <row r="95" spans="1:19" ht="10.5" customHeight="1">
      <c r="A95" s="220"/>
      <c r="C95" s="234"/>
      <c r="D95" s="235"/>
      <c r="E95" s="229" t="s">
        <v>6</v>
      </c>
      <c r="F95" s="230" t="str">
        <f>'HB-Res'!$B$35</f>
        <v> </v>
      </c>
      <c r="O95" s="219"/>
      <c r="P95" s="219"/>
      <c r="Q95" s="219"/>
      <c r="R95" s="219"/>
      <c r="S95" s="219"/>
    </row>
    <row r="96" spans="1:19" ht="10.5" customHeight="1" thickBot="1">
      <c r="A96" s="220"/>
      <c r="B96" s="228" t="str">
        <f>IF('HB-Res'!$S$34=0,TOM,'HB-Res'!$E$34)</f>
        <v>Bane 4 / Lørdag Kl. 15:00</v>
      </c>
      <c r="C96" s="234"/>
      <c r="E96" s="231" t="str">
        <f>'HB-Res'!$A$35</f>
        <v>HB-31</v>
      </c>
      <c r="F96" s="232" t="str">
        <f>'HB-Res'!$D$35</f>
        <v> </v>
      </c>
      <c r="G96" s="241" t="s">
        <v>18</v>
      </c>
      <c r="O96" s="219"/>
      <c r="P96" s="219"/>
      <c r="Q96" s="219"/>
      <c r="R96" s="219"/>
      <c r="S96" s="219"/>
    </row>
    <row r="97" spans="1:19" ht="10.5" customHeight="1">
      <c r="A97" s="229" t="s">
        <v>6</v>
      </c>
      <c r="B97" s="230" t="str">
        <f>'HB-Res'!$B$34</f>
        <v> </v>
      </c>
      <c r="C97" s="237"/>
      <c r="O97" s="219"/>
      <c r="P97" s="219"/>
      <c r="Q97" s="219"/>
      <c r="R97" s="219"/>
      <c r="S97" s="219"/>
    </row>
    <row r="98" spans="1:19" ht="10.5" customHeight="1" thickBot="1">
      <c r="A98" s="231" t="str">
        <f>'HB-Res'!$A$34</f>
        <v>HB-30</v>
      </c>
      <c r="B98" s="232" t="str">
        <f>'HB-Res'!$D$34</f>
        <v> </v>
      </c>
      <c r="O98" s="219"/>
      <c r="P98" s="219"/>
      <c r="Q98" s="219"/>
      <c r="R98" s="219"/>
      <c r="S98" s="219"/>
    </row>
    <row r="99" spans="1:19" ht="10.5" customHeight="1">
      <c r="A99" s="220"/>
      <c r="O99" s="219"/>
      <c r="P99" s="219"/>
      <c r="Q99" s="219"/>
      <c r="R99" s="219"/>
      <c r="S99" s="219"/>
    </row>
    <row r="100" spans="1:19" ht="10.5" customHeight="1">
      <c r="A100" s="220"/>
      <c r="O100" s="219"/>
      <c r="P100" s="219"/>
      <c r="Q100" s="219"/>
      <c r="R100" s="219"/>
      <c r="S100" s="219"/>
    </row>
    <row r="101" spans="1:19" ht="10.5" customHeight="1">
      <c r="A101" s="220"/>
      <c r="B101" s="228" t="str">
        <f>IF('HB-Res'!$S$36=0,TOM,'HB-Res'!$E$36)</f>
        <v>Bane 4 / Søndag Kl. 09:00</v>
      </c>
      <c r="O101" s="219"/>
      <c r="P101" s="219"/>
      <c r="Q101" s="219"/>
      <c r="R101" s="219"/>
      <c r="S101" s="219"/>
    </row>
    <row r="102" spans="1:19" ht="10.5" customHeight="1">
      <c r="A102" s="229" t="s">
        <v>6</v>
      </c>
      <c r="B102" s="230" t="str">
        <f>'HB-Res'!$B$36</f>
        <v> </v>
      </c>
      <c r="O102" s="219"/>
      <c r="P102" s="219"/>
      <c r="Q102" s="219"/>
      <c r="R102" s="219"/>
      <c r="S102" s="219"/>
    </row>
    <row r="103" spans="1:19" ht="10.5" customHeight="1" thickBot="1">
      <c r="A103" s="231" t="str">
        <f>'HB-Res'!$A$36</f>
        <v>HB-32</v>
      </c>
      <c r="B103" s="232" t="str">
        <f>'HB-Res'!$D$36</f>
        <v> </v>
      </c>
      <c r="C103" s="241" t="s">
        <v>19</v>
      </c>
      <c r="O103" s="219"/>
      <c r="P103" s="219"/>
      <c r="Q103" s="219"/>
      <c r="R103" s="219"/>
      <c r="S103" s="219"/>
    </row>
    <row r="104" spans="1:19" ht="10.5" customHeight="1">
      <c r="A104" s="219"/>
      <c r="O104" s="219"/>
      <c r="P104" s="219"/>
      <c r="Q104" s="219"/>
      <c r="R104" s="219"/>
      <c r="S104" s="219"/>
    </row>
    <row r="105" spans="1:19" ht="9">
      <c r="A105" s="219"/>
      <c r="O105" s="219"/>
      <c r="P105" s="219"/>
      <c r="Q105" s="219"/>
      <c r="R105" s="219"/>
      <c r="S105" s="219"/>
    </row>
    <row r="106" spans="1:19" ht="9">
      <c r="A106" s="219"/>
      <c r="O106" s="219"/>
      <c r="P106" s="219"/>
      <c r="Q106" s="219"/>
      <c r="R106" s="219"/>
      <c r="S106" s="219"/>
    </row>
    <row r="107" spans="1:19" ht="9">
      <c r="A107" s="219"/>
      <c r="O107" s="219"/>
      <c r="P107" s="219"/>
      <c r="Q107" s="219"/>
      <c r="R107" s="219"/>
      <c r="S107" s="219"/>
    </row>
    <row r="108" spans="1:19" ht="9">
      <c r="A108" s="219"/>
      <c r="O108" s="219"/>
      <c r="P108" s="219"/>
      <c r="Q108" s="219"/>
      <c r="R108" s="219"/>
      <c r="S108" s="219"/>
    </row>
    <row r="109" spans="5:19" ht="15.75">
      <c r="E109" s="245"/>
      <c r="F109" s="245"/>
      <c r="O109" s="219"/>
      <c r="P109" s="219"/>
      <c r="Q109" s="219"/>
      <c r="R109" s="219"/>
      <c r="S109" s="219"/>
    </row>
    <row r="110" spans="5:19" ht="15.75">
      <c r="E110" s="245"/>
      <c r="F110" s="245"/>
      <c r="O110" s="219"/>
      <c r="P110" s="219"/>
      <c r="Q110" s="219"/>
      <c r="R110" s="219"/>
      <c r="S110" s="219"/>
    </row>
    <row r="111" spans="5:19" ht="15.75">
      <c r="E111" s="245"/>
      <c r="F111" s="245"/>
      <c r="O111" s="219"/>
      <c r="P111" s="219"/>
      <c r="Q111" s="219"/>
      <c r="R111" s="219"/>
      <c r="S111" s="219"/>
    </row>
    <row r="112" spans="5:19" ht="15.75">
      <c r="E112" s="245"/>
      <c r="F112" s="245"/>
      <c r="O112" s="219"/>
      <c r="P112" s="219"/>
      <c r="Q112" s="219"/>
      <c r="R112" s="219"/>
      <c r="S112" s="219"/>
    </row>
    <row r="113" spans="5:19" ht="15.75">
      <c r="E113" s="245"/>
      <c r="F113" s="245"/>
      <c r="O113" s="219"/>
      <c r="P113" s="219"/>
      <c r="Q113" s="219"/>
      <c r="R113" s="219"/>
      <c r="S113" s="219"/>
    </row>
    <row r="114" spans="5:19" ht="15.75">
      <c r="E114" s="245"/>
      <c r="F114" s="245"/>
      <c r="O114" s="219"/>
      <c r="P114" s="219"/>
      <c r="Q114" s="219"/>
      <c r="R114" s="219"/>
      <c r="S114" s="219"/>
    </row>
    <row r="115" spans="5:19" ht="15.75">
      <c r="E115" s="245"/>
      <c r="F115" s="245"/>
      <c r="O115" s="219"/>
      <c r="P115" s="219"/>
      <c r="Q115" s="219"/>
      <c r="R115" s="219"/>
      <c r="S115" s="219"/>
    </row>
    <row r="116" spans="5:19" ht="15.75">
      <c r="E116" s="245"/>
      <c r="F116" s="245"/>
      <c r="O116" s="219"/>
      <c r="P116" s="219"/>
      <c r="Q116" s="219"/>
      <c r="R116" s="219"/>
      <c r="S116" s="219"/>
    </row>
    <row r="117" spans="5:19" ht="15.75">
      <c r="E117" s="245"/>
      <c r="F117" s="245"/>
      <c r="O117" s="219"/>
      <c r="P117" s="219"/>
      <c r="Q117" s="219"/>
      <c r="R117" s="219"/>
      <c r="S117" s="219"/>
    </row>
    <row r="118" spans="5:19" ht="15.75">
      <c r="E118" s="245"/>
      <c r="F118" s="245"/>
      <c r="O118" s="219"/>
      <c r="P118" s="219"/>
      <c r="Q118" s="219"/>
      <c r="R118" s="219"/>
      <c r="S118" s="219"/>
    </row>
    <row r="119" spans="5:19" ht="15.75">
      <c r="E119" s="245"/>
      <c r="F119" s="245"/>
      <c r="O119" s="219"/>
      <c r="P119" s="219"/>
      <c r="Q119" s="219"/>
      <c r="R119" s="219"/>
      <c r="S119" s="219"/>
    </row>
    <row r="120" spans="5:19" ht="15.75">
      <c r="E120" s="245"/>
      <c r="F120" s="245"/>
      <c r="O120" s="219"/>
      <c r="P120" s="219"/>
      <c r="Q120" s="219"/>
      <c r="R120" s="219"/>
      <c r="S120" s="219"/>
    </row>
    <row r="121" spans="5:19" ht="15.75">
      <c r="E121" s="245"/>
      <c r="F121" s="245"/>
      <c r="O121" s="219"/>
      <c r="P121" s="219"/>
      <c r="Q121" s="219"/>
      <c r="R121" s="219"/>
      <c r="S121" s="219"/>
    </row>
    <row r="122" spans="5:19" ht="15.75">
      <c r="E122" s="245"/>
      <c r="F122" s="245"/>
      <c r="O122" s="219"/>
      <c r="P122" s="219"/>
      <c r="Q122" s="219"/>
      <c r="R122" s="219"/>
      <c r="S122" s="219"/>
    </row>
    <row r="123" spans="5:19" ht="15.75">
      <c r="E123" s="245"/>
      <c r="F123" s="245"/>
      <c r="O123" s="219"/>
      <c r="P123" s="219"/>
      <c r="Q123" s="219"/>
      <c r="R123" s="219"/>
      <c r="S123" s="219"/>
    </row>
    <row r="124" spans="5:19" ht="15.75">
      <c r="E124" s="245"/>
      <c r="F124" s="245"/>
      <c r="O124" s="219"/>
      <c r="P124" s="219"/>
      <c r="Q124" s="219"/>
      <c r="R124" s="219"/>
      <c r="S124" s="219"/>
    </row>
    <row r="125" spans="1:19" ht="9">
      <c r="A125" s="219"/>
      <c r="O125" s="219"/>
      <c r="P125" s="219"/>
      <c r="Q125" s="219"/>
      <c r="R125" s="219"/>
      <c r="S125" s="219"/>
    </row>
    <row r="126" spans="1:19" ht="9">
      <c r="A126" s="219"/>
      <c r="O126" s="219"/>
      <c r="P126" s="219"/>
      <c r="Q126" s="219"/>
      <c r="R126" s="219"/>
      <c r="S126" s="219"/>
    </row>
    <row r="127" spans="1:19" ht="9">
      <c r="A127" s="219"/>
      <c r="O127" s="219"/>
      <c r="P127" s="219"/>
      <c r="Q127" s="219"/>
      <c r="R127" s="219"/>
      <c r="S127" s="219"/>
    </row>
    <row r="128" spans="1:19" ht="9">
      <c r="A128" s="219"/>
      <c r="O128" s="219"/>
      <c r="P128" s="219"/>
      <c r="Q128" s="219"/>
      <c r="R128" s="219"/>
      <c r="S128" s="219"/>
    </row>
    <row r="129" spans="1:19" ht="9">
      <c r="A129" s="219"/>
      <c r="O129" s="219"/>
      <c r="P129" s="219"/>
      <c r="Q129" s="219"/>
      <c r="R129" s="219"/>
      <c r="S129" s="219"/>
    </row>
    <row r="130" spans="1:19" ht="20.25">
      <c r="A130" s="219"/>
      <c r="B130" s="246"/>
      <c r="O130" s="219"/>
      <c r="P130" s="219"/>
      <c r="R130" s="219"/>
      <c r="S130" s="219"/>
    </row>
    <row r="131" ht="20.25">
      <c r="B131" s="246"/>
    </row>
    <row r="132" ht="20.25">
      <c r="B132" s="246"/>
    </row>
    <row r="133" ht="20.25">
      <c r="B133" s="246"/>
    </row>
    <row r="134" ht="20.25">
      <c r="B134" s="246"/>
    </row>
    <row r="135" ht="20.25">
      <c r="B135" s="246"/>
    </row>
    <row r="136" spans="2:14" s="248" customFormat="1" ht="20.25">
      <c r="B136" s="246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</row>
    <row r="137" spans="2:14" s="248" customFormat="1" ht="20.25">
      <c r="B137" s="246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</row>
    <row r="138" spans="2:14" s="248" customFormat="1" ht="20.25">
      <c r="B138" s="246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</row>
    <row r="139" spans="2:14" s="248" customFormat="1" ht="18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</row>
    <row r="140" spans="2:14" s="248" customFormat="1" ht="18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</row>
    <row r="141" spans="2:14" s="248" customFormat="1" ht="18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</row>
    <row r="142" spans="2:14" s="248" customFormat="1" ht="18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</row>
    <row r="143" spans="2:14" s="248" customFormat="1" ht="18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</row>
    <row r="144" spans="2:14" s="248" customFormat="1" ht="18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</row>
    <row r="145" spans="2:14" s="248" customFormat="1" ht="18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</row>
    <row r="146" spans="2:14" s="248" customFormat="1" ht="18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</row>
    <row r="147" spans="2:14" s="248" customFormat="1" ht="18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</row>
    <row r="148" spans="2:14" s="248" customFormat="1" ht="18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</row>
  </sheetData>
  <printOptions horizontalCentered="1" vertic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  <rowBreaks count="2" manualBreakCount="2">
    <brk id="59" max="65535" man="1"/>
    <brk id="104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A2">
      <selection activeCell="E11" sqref="E11"/>
    </sheetView>
  </sheetViews>
  <sheetFormatPr defaultColWidth="8.88671875" defaultRowHeight="15"/>
  <cols>
    <col min="1" max="1" width="4.6640625" style="250" customWidth="1"/>
    <col min="2" max="2" width="21.77734375" style="250" customWidth="1"/>
    <col min="3" max="3" width="0.9921875" style="250" customWidth="1"/>
    <col min="4" max="4" width="21.77734375" style="250" customWidth="1"/>
    <col min="5" max="5" width="14.99609375" style="251" customWidth="1"/>
    <col min="6" max="6" width="19.4453125" style="250" customWidth="1"/>
    <col min="7" max="7" width="1.2265625" style="250" customWidth="1"/>
    <col min="8" max="8" width="21.77734375" style="250" customWidth="1"/>
    <col min="9" max="9" width="3.3359375" style="251" customWidth="1"/>
    <col min="10" max="11" width="1.2265625" style="251" customWidth="1"/>
    <col min="12" max="12" width="1.5625" style="251" customWidth="1"/>
    <col min="13" max="14" width="3.99609375" style="251" customWidth="1"/>
    <col min="15" max="16" width="1.2265625" style="251" customWidth="1"/>
    <col min="17" max="18" width="3.6640625" style="251" customWidth="1"/>
    <col min="19" max="19" width="4.21484375" style="251" customWidth="1"/>
    <col min="20" max="20" width="0.88671875" style="251" customWidth="1"/>
    <col min="21" max="22" width="1.2265625" style="251" customWidth="1"/>
    <col min="23" max="23" width="8.88671875" style="251" customWidth="1"/>
    <col min="24" max="26" width="1.2265625" style="251" customWidth="1"/>
    <col min="27" max="27" width="8.88671875" style="251" customWidth="1"/>
    <col min="28" max="28" width="0.88671875" style="251" customWidth="1"/>
    <col min="29" max="30" width="1.2265625" style="251" customWidth="1"/>
    <col min="31" max="31" width="8.88671875" style="251" customWidth="1"/>
    <col min="32" max="32" width="0.88671875" style="251" customWidth="1"/>
    <col min="33" max="34" width="1.2265625" style="251" customWidth="1"/>
    <col min="35" max="35" width="8.88671875" style="251" customWidth="1"/>
    <col min="36" max="37" width="0.88671875" style="251" customWidth="1"/>
    <col min="38" max="38" width="1.2265625" style="251" customWidth="1"/>
    <col min="39" max="39" width="8.88671875" style="251" customWidth="1"/>
    <col min="40" max="40" width="2.10546875" style="251" customWidth="1"/>
    <col min="41" max="41" width="8.88671875" style="251" customWidth="1"/>
    <col min="42" max="42" width="1.2265625" style="251" customWidth="1"/>
    <col min="43" max="16384" width="8.88671875" style="251" customWidth="1"/>
  </cols>
  <sheetData>
    <row r="1" spans="1:42" ht="28.5" customHeight="1">
      <c r="A1" s="281" t="s">
        <v>138</v>
      </c>
      <c r="B1" s="249"/>
      <c r="E1" s="250"/>
      <c r="T1" s="252"/>
      <c r="U1" s="252"/>
      <c r="V1" s="252"/>
      <c r="X1" s="252"/>
      <c r="Y1" s="252"/>
      <c r="Z1" s="252"/>
      <c r="AB1" s="252"/>
      <c r="AC1" s="252"/>
      <c r="AD1" s="252"/>
      <c r="AN1" s="253"/>
      <c r="AP1" s="254"/>
    </row>
    <row r="2" spans="1:42" ht="24" customHeight="1">
      <c r="A2" s="282" t="str">
        <f>Parametre!$B$1</f>
        <v>Forza Challenger</v>
      </c>
      <c r="E2" s="250"/>
      <c r="F2" s="255"/>
      <c r="T2" s="252"/>
      <c r="U2" s="252"/>
      <c r="V2" s="252"/>
      <c r="X2" s="252"/>
      <c r="Y2" s="252"/>
      <c r="Z2" s="252"/>
      <c r="AB2" s="252"/>
      <c r="AC2" s="252"/>
      <c r="AD2" s="252"/>
      <c r="AN2" s="253"/>
      <c r="AP2" s="254"/>
    </row>
    <row r="3" spans="1:42" ht="21" customHeight="1">
      <c r="A3" s="256"/>
      <c r="B3" s="257"/>
      <c r="E3" s="258" t="s">
        <v>21</v>
      </c>
      <c r="F3" s="259" t="s">
        <v>22</v>
      </c>
      <c r="H3" s="260" t="s">
        <v>23</v>
      </c>
      <c r="O3" s="261" t="s">
        <v>24</v>
      </c>
      <c r="P3" s="262"/>
      <c r="Q3" s="262"/>
      <c r="R3" s="262"/>
      <c r="S3" s="261" t="s">
        <v>25</v>
      </c>
      <c r="T3" s="252"/>
      <c r="U3" s="252"/>
      <c r="V3" s="252"/>
      <c r="X3" s="252"/>
      <c r="Y3" s="252"/>
      <c r="Z3" s="252"/>
      <c r="AB3" s="252"/>
      <c r="AC3" s="252"/>
      <c r="AD3" s="252"/>
      <c r="AN3" s="253"/>
      <c r="AP3" s="254"/>
    </row>
    <row r="4" spans="1:43" ht="11.25">
      <c r="A4" s="256"/>
      <c r="B4" s="263"/>
      <c r="C4" s="263"/>
      <c r="D4" s="263"/>
      <c r="E4" s="264"/>
      <c r="F4" s="263"/>
      <c r="G4" s="263"/>
      <c r="H4" s="263"/>
      <c r="I4" s="254" t="s">
        <v>26</v>
      </c>
      <c r="J4" s="265" t="s">
        <v>27</v>
      </c>
      <c r="K4" s="265" t="s">
        <v>27</v>
      </c>
      <c r="L4" s="265" t="s">
        <v>27</v>
      </c>
      <c r="M4" s="265" t="s">
        <v>27</v>
      </c>
      <c r="N4" s="265" t="s">
        <v>27</v>
      </c>
      <c r="O4" s="253">
        <v>1</v>
      </c>
      <c r="P4" s="253">
        <v>2</v>
      </c>
      <c r="Q4" s="253">
        <v>3</v>
      </c>
      <c r="R4" s="253">
        <v>4</v>
      </c>
      <c r="T4" s="266" t="s">
        <v>28</v>
      </c>
      <c r="U4" s="266"/>
      <c r="V4" s="266"/>
      <c r="W4" s="254"/>
      <c r="X4" s="266" t="s">
        <v>29</v>
      </c>
      <c r="Y4" s="266"/>
      <c r="Z4" s="266"/>
      <c r="AA4" s="254"/>
      <c r="AB4" s="266" t="s">
        <v>30</v>
      </c>
      <c r="AC4" s="266"/>
      <c r="AD4" s="266"/>
      <c r="AE4" s="254"/>
      <c r="AF4" s="266" t="s">
        <v>31</v>
      </c>
      <c r="AG4" s="266"/>
      <c r="AH4" s="266"/>
      <c r="AI4" s="254"/>
      <c r="AJ4" s="266" t="s">
        <v>32</v>
      </c>
      <c r="AK4" s="266"/>
      <c r="AL4" s="266"/>
      <c r="AM4" s="254"/>
      <c r="AN4" s="253" t="s">
        <v>33</v>
      </c>
      <c r="AO4" s="254"/>
      <c r="AP4" s="254"/>
      <c r="AQ4" s="254"/>
    </row>
    <row r="5" spans="1:42" ht="11.25">
      <c r="A5" s="256" t="s">
        <v>139</v>
      </c>
      <c r="B5" s="264" t="str">
        <f>REPT('HB-Ræk'!$B$8,1)</f>
        <v>1. seedet</v>
      </c>
      <c r="C5" s="264" t="s">
        <v>35</v>
      </c>
      <c r="D5" s="264" t="str">
        <f>REPT('HB-Ræk'!$B$9,1)</f>
        <v>9.-16. seedet</v>
      </c>
      <c r="E5" s="145" t="s">
        <v>140</v>
      </c>
      <c r="F5" s="264" t="str">
        <f aca="true" t="shared" si="0" ref="F5:F20">IF(S5&lt;2,TOM,IF($AP5=1,B5,D5))</f>
        <v> </v>
      </c>
      <c r="G5" s="263"/>
      <c r="H5" s="264" t="str">
        <f aca="true" t="shared" si="1" ref="H5:H20">IF(S5&lt;2,TOM,IF($AP5=1,D5,B5))</f>
        <v> </v>
      </c>
      <c r="I5" s="253">
        <f aca="true" t="shared" si="2" ref="I5:I20">LEN(E5)</f>
        <v>25</v>
      </c>
      <c r="J5" s="253">
        <f aca="true" t="shared" si="3" ref="J5:J20">FIND("/",$E5)</f>
        <v>8</v>
      </c>
      <c r="K5" s="253" t="e">
        <f aca="true" t="shared" si="4" ref="K5:K20">FIND("/",$E5,($J5+1))</f>
        <v>#VALUE!</v>
      </c>
      <c r="L5" s="253" t="e">
        <f aca="true" t="shared" si="5" ref="L5:L20">FIND("/",$E5,($K5+1))</f>
        <v>#VALUE!</v>
      </c>
      <c r="M5" s="253" t="e">
        <f aca="true" t="shared" si="6" ref="M5:M20">FIND("/",$E5,($L5+1))</f>
        <v>#VALUE!</v>
      </c>
      <c r="N5" s="253" t="e">
        <f aca="true" t="shared" si="7" ref="N5:N20">FIND("/",$E5,($M5+1))</f>
        <v>#VALUE!</v>
      </c>
      <c r="O5" s="253">
        <f aca="true" t="shared" si="8" ref="O5:O20">FIND(" ",$E5)</f>
        <v>5</v>
      </c>
      <c r="P5" s="253">
        <f aca="true" t="shared" si="9" ref="P5:R20">FIND(" ",$E5,O5+1)</f>
        <v>7</v>
      </c>
      <c r="Q5" s="253">
        <f t="shared" si="9"/>
        <v>9</v>
      </c>
      <c r="R5" s="253">
        <f t="shared" si="9"/>
        <v>16</v>
      </c>
      <c r="S5" s="253">
        <f aca="true" t="shared" si="10" ref="S5:S20">COUNT(J5:N5)</f>
        <v>1</v>
      </c>
      <c r="T5" s="253" t="str">
        <f aca="true" t="shared" si="11" ref="T5:T20">MID($E5,1,J5-1)</f>
        <v>Bane 5 </v>
      </c>
      <c r="U5" s="253" t="str">
        <f aca="true" t="shared" si="12" ref="U5:U20">MID($E5,J5+1,2)</f>
        <v> F</v>
      </c>
      <c r="V5" s="253" t="e">
        <f aca="true" t="shared" si="13" ref="V5:V11">IF(VALUE(T5)&gt;VALUE(U5),1,5)</f>
        <v>#VALUE!</v>
      </c>
      <c r="W5" s="254"/>
      <c r="X5" s="253" t="e">
        <f aca="true" t="shared" si="14" ref="X5:X20">MID($E5,O5+1,K5-O5-1)</f>
        <v>#VALUE!</v>
      </c>
      <c r="Y5" s="253" t="e">
        <f aca="true" t="shared" si="15" ref="Y5:Y20">MID($E5,K5+1,2)</f>
        <v>#VALUE!</v>
      </c>
      <c r="Z5" s="253" t="e">
        <f aca="true" t="shared" si="16" ref="Z5:Z20">IF(VALUE(X5)&gt;VALUE(Y5),1,5)</f>
        <v>#VALUE!</v>
      </c>
      <c r="AA5" s="254"/>
      <c r="AB5" s="253" t="e">
        <f aca="true" t="shared" si="17" ref="AB5:AB20">MID($E5,P5+1,L5-P5-1)</f>
        <v>#VALUE!</v>
      </c>
      <c r="AC5" s="253" t="e">
        <f aca="true" t="shared" si="18" ref="AC5:AC20">MID($E5,L5+1,2)</f>
        <v>#VALUE!</v>
      </c>
      <c r="AD5" s="253" t="e">
        <f aca="true" t="shared" si="19" ref="AD5:AD20">IF(VALUE(AB5)&gt;VALUE(AC5),1,5)</f>
        <v>#VALUE!</v>
      </c>
      <c r="AF5" s="253" t="e">
        <f aca="true" t="shared" si="20" ref="AF5:AF20">IF(S5=3,"",MID($E5,Q5+1,M5-Q5-1))</f>
        <v>#VALUE!</v>
      </c>
      <c r="AG5" s="253" t="e">
        <f aca="true" t="shared" si="21" ref="AG5:AG20">IF(S5=3,"",MID($E5,M5+1,2))</f>
        <v>#VALUE!</v>
      </c>
      <c r="AH5" s="253" t="e">
        <f aca="true" t="shared" si="22" ref="AH5:AH20">IF(AF5="","",IF(VALUE(AF5)&gt;VALUE(AG5),1,5))</f>
        <v>#VALUE!</v>
      </c>
      <c r="AJ5" s="253">
        <f aca="true" t="shared" si="23" ref="AJ5:AJ20">IF(S5&lt;5,"",MID($E5,R5+1,N5-R5-1))</f>
      </c>
      <c r="AK5" s="253">
        <f aca="true" t="shared" si="24" ref="AK5:AK20">IF(S5&lt;5,"",MID($E5,N5+1,2))</f>
      </c>
      <c r="AL5" s="253">
        <f aca="true" t="shared" si="25" ref="AL5:AL20">IF(AJ5="","",IF(VALUE(AJ5)&gt;VALUE(AK5),1,5))</f>
      </c>
      <c r="AN5" s="253" t="e">
        <f aca="true" t="shared" si="26" ref="AN5:AN20">SUM(V5,Z5,AD5,AH5,AL5)</f>
        <v>#VALUE!</v>
      </c>
      <c r="AP5" s="254" t="e">
        <f aca="true" t="shared" si="27" ref="AP5:AP20">IF(AN5&lt;1,0,IF(AN5&lt;14,1,2))</f>
        <v>#VALUE!</v>
      </c>
    </row>
    <row r="6" spans="1:42" ht="11.25">
      <c r="A6" s="267" t="s">
        <v>141</v>
      </c>
      <c r="B6" s="264" t="str">
        <f>REPT('HB-Ræk'!$B$12,1)</f>
        <v>9.-16. seedet</v>
      </c>
      <c r="C6" s="264" t="s">
        <v>35</v>
      </c>
      <c r="D6" s="264" t="str">
        <f>REPT('HB-Ræk'!$B$13,1)</f>
        <v>5.-8. seedet</v>
      </c>
      <c r="E6" s="145" t="s">
        <v>142</v>
      </c>
      <c r="F6" s="264" t="str">
        <f t="shared" si="0"/>
        <v> </v>
      </c>
      <c r="G6" s="263"/>
      <c r="H6" s="264" t="str">
        <f t="shared" si="1"/>
        <v> </v>
      </c>
      <c r="I6" s="253">
        <f t="shared" si="2"/>
        <v>25</v>
      </c>
      <c r="J6" s="253">
        <f t="shared" si="3"/>
        <v>8</v>
      </c>
      <c r="K6" s="253" t="e">
        <f t="shared" si="4"/>
        <v>#VALUE!</v>
      </c>
      <c r="L6" s="253" t="e">
        <f t="shared" si="5"/>
        <v>#VALUE!</v>
      </c>
      <c r="M6" s="253" t="e">
        <f t="shared" si="6"/>
        <v>#VALUE!</v>
      </c>
      <c r="N6" s="253" t="e">
        <f t="shared" si="7"/>
        <v>#VALUE!</v>
      </c>
      <c r="O6" s="253">
        <f t="shared" si="8"/>
        <v>5</v>
      </c>
      <c r="P6" s="253">
        <f t="shared" si="9"/>
        <v>7</v>
      </c>
      <c r="Q6" s="253">
        <f t="shared" si="9"/>
        <v>9</v>
      </c>
      <c r="R6" s="253">
        <f t="shared" si="9"/>
        <v>16</v>
      </c>
      <c r="S6" s="253">
        <f t="shared" si="10"/>
        <v>1</v>
      </c>
      <c r="T6" s="253" t="str">
        <f t="shared" si="11"/>
        <v>Bane 1 </v>
      </c>
      <c r="U6" s="253" t="str">
        <f t="shared" si="12"/>
        <v> F</v>
      </c>
      <c r="V6" s="253" t="e">
        <f t="shared" si="13"/>
        <v>#VALUE!</v>
      </c>
      <c r="W6" s="254"/>
      <c r="X6" s="253" t="e">
        <f t="shared" si="14"/>
        <v>#VALUE!</v>
      </c>
      <c r="Y6" s="253" t="e">
        <f t="shared" si="15"/>
        <v>#VALUE!</v>
      </c>
      <c r="Z6" s="253" t="e">
        <f t="shared" si="16"/>
        <v>#VALUE!</v>
      </c>
      <c r="AA6" s="254"/>
      <c r="AB6" s="253" t="e">
        <f t="shared" si="17"/>
        <v>#VALUE!</v>
      </c>
      <c r="AC6" s="253" t="e">
        <f t="shared" si="18"/>
        <v>#VALUE!</v>
      </c>
      <c r="AD6" s="253" t="e">
        <f t="shared" si="19"/>
        <v>#VALUE!</v>
      </c>
      <c r="AF6" s="253" t="e">
        <f t="shared" si="20"/>
        <v>#VALUE!</v>
      </c>
      <c r="AG6" s="253" t="e">
        <f t="shared" si="21"/>
        <v>#VALUE!</v>
      </c>
      <c r="AH6" s="253" t="e">
        <f t="shared" si="22"/>
        <v>#VALUE!</v>
      </c>
      <c r="AJ6" s="253">
        <f t="shared" si="23"/>
      </c>
      <c r="AK6" s="253">
        <f t="shared" si="24"/>
      </c>
      <c r="AL6" s="253">
        <f t="shared" si="25"/>
      </c>
      <c r="AN6" s="253" t="e">
        <f t="shared" si="26"/>
        <v>#VALUE!</v>
      </c>
      <c r="AP6" s="254" t="e">
        <f t="shared" si="27"/>
        <v>#VALUE!</v>
      </c>
    </row>
    <row r="7" spans="1:42" ht="11.25">
      <c r="A7" s="267" t="s">
        <v>143</v>
      </c>
      <c r="B7" s="264" t="str">
        <f>REPT('HB-Ræk'!$B$16,1)</f>
        <v>5.-8. seedet</v>
      </c>
      <c r="C7" s="264" t="s">
        <v>35</v>
      </c>
      <c r="D7" s="264" t="str">
        <f>REPT('HB-Ræk'!$B$17,1)</f>
        <v>9.-16. seedet</v>
      </c>
      <c r="E7" s="145" t="s">
        <v>144</v>
      </c>
      <c r="F7" s="264" t="str">
        <f t="shared" si="0"/>
        <v> </v>
      </c>
      <c r="G7" s="263"/>
      <c r="H7" s="264" t="str">
        <f t="shared" si="1"/>
        <v> </v>
      </c>
      <c r="I7" s="253">
        <f t="shared" si="2"/>
        <v>25</v>
      </c>
      <c r="J7" s="253">
        <f t="shared" si="3"/>
        <v>8</v>
      </c>
      <c r="K7" s="253" t="e">
        <f t="shared" si="4"/>
        <v>#VALUE!</v>
      </c>
      <c r="L7" s="253" t="e">
        <f t="shared" si="5"/>
        <v>#VALUE!</v>
      </c>
      <c r="M7" s="253" t="e">
        <f t="shared" si="6"/>
        <v>#VALUE!</v>
      </c>
      <c r="N7" s="253" t="e">
        <f t="shared" si="7"/>
        <v>#VALUE!</v>
      </c>
      <c r="O7" s="253">
        <f t="shared" si="8"/>
        <v>5</v>
      </c>
      <c r="P7" s="253">
        <f t="shared" si="9"/>
        <v>7</v>
      </c>
      <c r="Q7" s="253">
        <f t="shared" si="9"/>
        <v>9</v>
      </c>
      <c r="R7" s="253">
        <f t="shared" si="9"/>
        <v>16</v>
      </c>
      <c r="S7" s="253">
        <f t="shared" si="10"/>
        <v>1</v>
      </c>
      <c r="T7" s="253" t="str">
        <f t="shared" si="11"/>
        <v>Bane 2 </v>
      </c>
      <c r="U7" s="253" t="str">
        <f t="shared" si="12"/>
        <v> F</v>
      </c>
      <c r="V7" s="253" t="e">
        <f t="shared" si="13"/>
        <v>#VALUE!</v>
      </c>
      <c r="W7" s="254"/>
      <c r="X7" s="253" t="e">
        <f t="shared" si="14"/>
        <v>#VALUE!</v>
      </c>
      <c r="Y7" s="253" t="e">
        <f t="shared" si="15"/>
        <v>#VALUE!</v>
      </c>
      <c r="Z7" s="253" t="e">
        <f t="shared" si="16"/>
        <v>#VALUE!</v>
      </c>
      <c r="AA7" s="254"/>
      <c r="AB7" s="253" t="e">
        <f t="shared" si="17"/>
        <v>#VALUE!</v>
      </c>
      <c r="AC7" s="253" t="e">
        <f t="shared" si="18"/>
        <v>#VALUE!</v>
      </c>
      <c r="AD7" s="253" t="e">
        <f t="shared" si="19"/>
        <v>#VALUE!</v>
      </c>
      <c r="AF7" s="253" t="e">
        <f t="shared" si="20"/>
        <v>#VALUE!</v>
      </c>
      <c r="AG7" s="253" t="e">
        <f t="shared" si="21"/>
        <v>#VALUE!</v>
      </c>
      <c r="AH7" s="253" t="e">
        <f t="shared" si="22"/>
        <v>#VALUE!</v>
      </c>
      <c r="AJ7" s="253">
        <f t="shared" si="23"/>
      </c>
      <c r="AK7" s="253">
        <f t="shared" si="24"/>
      </c>
      <c r="AL7" s="253">
        <f t="shared" si="25"/>
      </c>
      <c r="AN7" s="253" t="e">
        <f t="shared" si="26"/>
        <v>#VALUE!</v>
      </c>
      <c r="AP7" s="254" t="e">
        <f t="shared" si="27"/>
        <v>#VALUE!</v>
      </c>
    </row>
    <row r="8" spans="1:42" ht="11.25">
      <c r="A8" s="267" t="s">
        <v>145</v>
      </c>
      <c r="B8" s="264" t="str">
        <f>REPT('HB-Ræk'!$B$20,1)</f>
        <v>9.-16. seedet</v>
      </c>
      <c r="C8" s="264" t="s">
        <v>35</v>
      </c>
      <c r="D8" s="264" t="str">
        <f>REPT('HB-Ræk'!$B$21,1)</f>
        <v>3.-4. seedet</v>
      </c>
      <c r="E8" s="145" t="s">
        <v>146</v>
      </c>
      <c r="F8" s="264" t="str">
        <f t="shared" si="0"/>
        <v> </v>
      </c>
      <c r="G8" s="263"/>
      <c r="H8" s="264" t="str">
        <f t="shared" si="1"/>
        <v> </v>
      </c>
      <c r="I8" s="253">
        <f t="shared" si="2"/>
        <v>25</v>
      </c>
      <c r="J8" s="253">
        <f t="shared" si="3"/>
        <v>8</v>
      </c>
      <c r="K8" s="253" t="e">
        <f t="shared" si="4"/>
        <v>#VALUE!</v>
      </c>
      <c r="L8" s="253" t="e">
        <f t="shared" si="5"/>
        <v>#VALUE!</v>
      </c>
      <c r="M8" s="253" t="e">
        <f t="shared" si="6"/>
        <v>#VALUE!</v>
      </c>
      <c r="N8" s="253" t="e">
        <f t="shared" si="7"/>
        <v>#VALUE!</v>
      </c>
      <c r="O8" s="253">
        <f t="shared" si="8"/>
        <v>5</v>
      </c>
      <c r="P8" s="253">
        <f t="shared" si="9"/>
        <v>7</v>
      </c>
      <c r="Q8" s="253">
        <f t="shared" si="9"/>
        <v>9</v>
      </c>
      <c r="R8" s="253">
        <f t="shared" si="9"/>
        <v>16</v>
      </c>
      <c r="S8" s="253">
        <f t="shared" si="10"/>
        <v>1</v>
      </c>
      <c r="T8" s="253" t="str">
        <f t="shared" si="11"/>
        <v>Bane 3 </v>
      </c>
      <c r="U8" s="253" t="str">
        <f t="shared" si="12"/>
        <v> F</v>
      </c>
      <c r="V8" s="253" t="e">
        <f t="shared" si="13"/>
        <v>#VALUE!</v>
      </c>
      <c r="W8" s="254"/>
      <c r="X8" s="253" t="e">
        <f t="shared" si="14"/>
        <v>#VALUE!</v>
      </c>
      <c r="Y8" s="253" t="e">
        <f t="shared" si="15"/>
        <v>#VALUE!</v>
      </c>
      <c r="Z8" s="253" t="e">
        <f t="shared" si="16"/>
        <v>#VALUE!</v>
      </c>
      <c r="AA8" s="254"/>
      <c r="AB8" s="253" t="e">
        <f t="shared" si="17"/>
        <v>#VALUE!</v>
      </c>
      <c r="AC8" s="253" t="e">
        <f t="shared" si="18"/>
        <v>#VALUE!</v>
      </c>
      <c r="AD8" s="253" t="e">
        <f t="shared" si="19"/>
        <v>#VALUE!</v>
      </c>
      <c r="AF8" s="253" t="e">
        <f t="shared" si="20"/>
        <v>#VALUE!</v>
      </c>
      <c r="AG8" s="253" t="e">
        <f t="shared" si="21"/>
        <v>#VALUE!</v>
      </c>
      <c r="AH8" s="253" t="e">
        <f t="shared" si="22"/>
        <v>#VALUE!</v>
      </c>
      <c r="AJ8" s="253">
        <f t="shared" si="23"/>
      </c>
      <c r="AK8" s="253">
        <f t="shared" si="24"/>
      </c>
      <c r="AL8" s="253">
        <f t="shared" si="25"/>
      </c>
      <c r="AN8" s="253" t="e">
        <f t="shared" si="26"/>
        <v>#VALUE!</v>
      </c>
      <c r="AP8" s="254" t="e">
        <f t="shared" si="27"/>
        <v>#VALUE!</v>
      </c>
    </row>
    <row r="9" spans="1:42" ht="11.25">
      <c r="A9" s="267" t="s">
        <v>147</v>
      </c>
      <c r="B9" s="264" t="str">
        <f>REPT('HB-Ræk'!$B$24,1)</f>
        <v>3.-4. seedet</v>
      </c>
      <c r="C9" s="264" t="s">
        <v>35</v>
      </c>
      <c r="D9" s="264" t="str">
        <f>REPT('HB-Ræk'!$B$25,1)</f>
        <v>9.-16. seedet</v>
      </c>
      <c r="E9" s="145" t="s">
        <v>148</v>
      </c>
      <c r="F9" s="264" t="str">
        <f t="shared" si="0"/>
        <v> </v>
      </c>
      <c r="G9" s="263"/>
      <c r="H9" s="264" t="str">
        <f t="shared" si="1"/>
        <v> </v>
      </c>
      <c r="I9" s="253">
        <f t="shared" si="2"/>
        <v>25</v>
      </c>
      <c r="J9" s="253">
        <f t="shared" si="3"/>
        <v>8</v>
      </c>
      <c r="K9" s="253" t="e">
        <f t="shared" si="4"/>
        <v>#VALUE!</v>
      </c>
      <c r="L9" s="253" t="e">
        <f t="shared" si="5"/>
        <v>#VALUE!</v>
      </c>
      <c r="M9" s="253" t="e">
        <f t="shared" si="6"/>
        <v>#VALUE!</v>
      </c>
      <c r="N9" s="253" t="e">
        <f t="shared" si="7"/>
        <v>#VALUE!</v>
      </c>
      <c r="O9" s="253">
        <f t="shared" si="8"/>
        <v>5</v>
      </c>
      <c r="P9" s="253">
        <f t="shared" si="9"/>
        <v>7</v>
      </c>
      <c r="Q9" s="253">
        <f t="shared" si="9"/>
        <v>9</v>
      </c>
      <c r="R9" s="253">
        <f t="shared" si="9"/>
        <v>16</v>
      </c>
      <c r="S9" s="253">
        <f t="shared" si="10"/>
        <v>1</v>
      </c>
      <c r="T9" s="253" t="str">
        <f t="shared" si="11"/>
        <v>Bane 4 </v>
      </c>
      <c r="U9" s="253" t="str">
        <f t="shared" si="12"/>
        <v> F</v>
      </c>
      <c r="V9" s="253" t="e">
        <f t="shared" si="13"/>
        <v>#VALUE!</v>
      </c>
      <c r="W9" s="254"/>
      <c r="X9" s="253" t="e">
        <f t="shared" si="14"/>
        <v>#VALUE!</v>
      </c>
      <c r="Y9" s="253" t="e">
        <f t="shared" si="15"/>
        <v>#VALUE!</v>
      </c>
      <c r="Z9" s="253" t="e">
        <f t="shared" si="16"/>
        <v>#VALUE!</v>
      </c>
      <c r="AA9" s="254"/>
      <c r="AB9" s="253" t="e">
        <f t="shared" si="17"/>
        <v>#VALUE!</v>
      </c>
      <c r="AC9" s="253" t="e">
        <f t="shared" si="18"/>
        <v>#VALUE!</v>
      </c>
      <c r="AD9" s="253" t="e">
        <f t="shared" si="19"/>
        <v>#VALUE!</v>
      </c>
      <c r="AF9" s="253" t="e">
        <f t="shared" si="20"/>
        <v>#VALUE!</v>
      </c>
      <c r="AG9" s="253" t="e">
        <f t="shared" si="21"/>
        <v>#VALUE!</v>
      </c>
      <c r="AH9" s="253" t="e">
        <f t="shared" si="22"/>
        <v>#VALUE!</v>
      </c>
      <c r="AJ9" s="253">
        <f t="shared" si="23"/>
      </c>
      <c r="AK9" s="253">
        <f t="shared" si="24"/>
      </c>
      <c r="AL9" s="253">
        <f t="shared" si="25"/>
      </c>
      <c r="AN9" s="253" t="e">
        <f t="shared" si="26"/>
        <v>#VALUE!</v>
      </c>
      <c r="AP9" s="254" t="e">
        <f t="shared" si="27"/>
        <v>#VALUE!</v>
      </c>
    </row>
    <row r="10" spans="1:42" ht="11.25">
      <c r="A10" s="267" t="s">
        <v>149</v>
      </c>
      <c r="B10" s="264" t="str">
        <f>REPT('HB-Ræk'!$B$28,1)</f>
        <v>9.-16. seedet</v>
      </c>
      <c r="C10" s="264" t="s">
        <v>35</v>
      </c>
      <c r="D10" s="264" t="str">
        <f>REPT('HB-Ræk'!$B$29,1)</f>
        <v>5.-8. seedet</v>
      </c>
      <c r="E10" s="145" t="s">
        <v>150</v>
      </c>
      <c r="F10" s="264" t="str">
        <f t="shared" si="0"/>
        <v> </v>
      </c>
      <c r="G10" s="263"/>
      <c r="H10" s="264" t="str">
        <f t="shared" si="1"/>
        <v> </v>
      </c>
      <c r="I10" s="253">
        <f t="shared" si="2"/>
        <v>25</v>
      </c>
      <c r="J10" s="253">
        <f t="shared" si="3"/>
        <v>8</v>
      </c>
      <c r="K10" s="253" t="e">
        <f t="shared" si="4"/>
        <v>#VALUE!</v>
      </c>
      <c r="L10" s="253" t="e">
        <f t="shared" si="5"/>
        <v>#VALUE!</v>
      </c>
      <c r="M10" s="253" t="e">
        <f t="shared" si="6"/>
        <v>#VALUE!</v>
      </c>
      <c r="N10" s="253" t="e">
        <f t="shared" si="7"/>
        <v>#VALUE!</v>
      </c>
      <c r="O10" s="253">
        <f t="shared" si="8"/>
        <v>5</v>
      </c>
      <c r="P10" s="253">
        <f t="shared" si="9"/>
        <v>7</v>
      </c>
      <c r="Q10" s="253">
        <f t="shared" si="9"/>
        <v>9</v>
      </c>
      <c r="R10" s="253">
        <f t="shared" si="9"/>
        <v>16</v>
      </c>
      <c r="S10" s="253">
        <f t="shared" si="10"/>
        <v>1</v>
      </c>
      <c r="T10" s="253" t="str">
        <f t="shared" si="11"/>
        <v>Bane 4 </v>
      </c>
      <c r="U10" s="253" t="str">
        <f t="shared" si="12"/>
        <v> F</v>
      </c>
      <c r="V10" s="253" t="e">
        <f t="shared" si="13"/>
        <v>#VALUE!</v>
      </c>
      <c r="W10" s="254"/>
      <c r="X10" s="253" t="e">
        <f t="shared" si="14"/>
        <v>#VALUE!</v>
      </c>
      <c r="Y10" s="253" t="e">
        <f t="shared" si="15"/>
        <v>#VALUE!</v>
      </c>
      <c r="Z10" s="253" t="e">
        <f t="shared" si="16"/>
        <v>#VALUE!</v>
      </c>
      <c r="AA10" s="254"/>
      <c r="AB10" s="253" t="e">
        <f t="shared" si="17"/>
        <v>#VALUE!</v>
      </c>
      <c r="AC10" s="253" t="e">
        <f t="shared" si="18"/>
        <v>#VALUE!</v>
      </c>
      <c r="AD10" s="253" t="e">
        <f t="shared" si="19"/>
        <v>#VALUE!</v>
      </c>
      <c r="AF10" s="253" t="e">
        <f t="shared" si="20"/>
        <v>#VALUE!</v>
      </c>
      <c r="AG10" s="253" t="e">
        <f t="shared" si="21"/>
        <v>#VALUE!</v>
      </c>
      <c r="AH10" s="253" t="e">
        <f t="shared" si="22"/>
        <v>#VALUE!</v>
      </c>
      <c r="AJ10" s="253">
        <f t="shared" si="23"/>
      </c>
      <c r="AK10" s="253">
        <f t="shared" si="24"/>
      </c>
      <c r="AL10" s="253">
        <f t="shared" si="25"/>
      </c>
      <c r="AN10" s="253" t="e">
        <f t="shared" si="26"/>
        <v>#VALUE!</v>
      </c>
      <c r="AP10" s="254" t="e">
        <f t="shared" si="27"/>
        <v>#VALUE!</v>
      </c>
    </row>
    <row r="11" spans="1:42" ht="11.25">
      <c r="A11" s="267" t="s">
        <v>151</v>
      </c>
      <c r="B11" s="264" t="str">
        <f>REPT('HB-Ræk'!$B$32,1)</f>
        <v>5.-8. seedet</v>
      </c>
      <c r="C11" s="264" t="s">
        <v>35</v>
      </c>
      <c r="D11" s="264" t="str">
        <f>REPT('HB-Ræk'!$B$33,1)</f>
        <v>9.-16. seedet</v>
      </c>
      <c r="E11" s="145" t="s">
        <v>152</v>
      </c>
      <c r="F11" s="264" t="str">
        <f t="shared" si="0"/>
        <v> </v>
      </c>
      <c r="G11" s="263"/>
      <c r="H11" s="264" t="str">
        <f t="shared" si="1"/>
        <v> </v>
      </c>
      <c r="I11" s="253">
        <f t="shared" si="2"/>
        <v>25</v>
      </c>
      <c r="J11" s="253">
        <f t="shared" si="3"/>
        <v>8</v>
      </c>
      <c r="K11" s="253" t="e">
        <f t="shared" si="4"/>
        <v>#VALUE!</v>
      </c>
      <c r="L11" s="253" t="e">
        <f t="shared" si="5"/>
        <v>#VALUE!</v>
      </c>
      <c r="M11" s="253" t="e">
        <f t="shared" si="6"/>
        <v>#VALUE!</v>
      </c>
      <c r="N11" s="253" t="e">
        <f t="shared" si="7"/>
        <v>#VALUE!</v>
      </c>
      <c r="O11" s="253">
        <f t="shared" si="8"/>
        <v>5</v>
      </c>
      <c r="P11" s="253">
        <f t="shared" si="9"/>
        <v>7</v>
      </c>
      <c r="Q11" s="253">
        <f t="shared" si="9"/>
        <v>9</v>
      </c>
      <c r="R11" s="253">
        <f t="shared" si="9"/>
        <v>16</v>
      </c>
      <c r="S11" s="253">
        <f t="shared" si="10"/>
        <v>1</v>
      </c>
      <c r="T11" s="253" t="str">
        <f t="shared" si="11"/>
        <v>Bane 5 </v>
      </c>
      <c r="U11" s="253" t="str">
        <f t="shared" si="12"/>
        <v> F</v>
      </c>
      <c r="V11" s="253" t="e">
        <f t="shared" si="13"/>
        <v>#VALUE!</v>
      </c>
      <c r="W11" s="254"/>
      <c r="X11" s="253" t="e">
        <f t="shared" si="14"/>
        <v>#VALUE!</v>
      </c>
      <c r="Y11" s="253" t="e">
        <f t="shared" si="15"/>
        <v>#VALUE!</v>
      </c>
      <c r="Z11" s="253" t="e">
        <f t="shared" si="16"/>
        <v>#VALUE!</v>
      </c>
      <c r="AA11" s="254"/>
      <c r="AB11" s="253" t="e">
        <f t="shared" si="17"/>
        <v>#VALUE!</v>
      </c>
      <c r="AC11" s="253" t="e">
        <f t="shared" si="18"/>
        <v>#VALUE!</v>
      </c>
      <c r="AD11" s="253" t="e">
        <f t="shared" si="19"/>
        <v>#VALUE!</v>
      </c>
      <c r="AF11" s="253" t="e">
        <f t="shared" si="20"/>
        <v>#VALUE!</v>
      </c>
      <c r="AG11" s="253" t="e">
        <f t="shared" si="21"/>
        <v>#VALUE!</v>
      </c>
      <c r="AH11" s="253" t="e">
        <f t="shared" si="22"/>
        <v>#VALUE!</v>
      </c>
      <c r="AJ11" s="253">
        <f t="shared" si="23"/>
      </c>
      <c r="AK11" s="253">
        <f t="shared" si="24"/>
      </c>
      <c r="AL11" s="253">
        <f t="shared" si="25"/>
      </c>
      <c r="AN11" s="253" t="e">
        <f t="shared" si="26"/>
        <v>#VALUE!</v>
      </c>
      <c r="AP11" s="254" t="e">
        <f t="shared" si="27"/>
        <v>#VALUE!</v>
      </c>
    </row>
    <row r="12" spans="1:42" ht="11.25">
      <c r="A12" s="268" t="s">
        <v>153</v>
      </c>
      <c r="B12" s="269" t="str">
        <f>REPT('HB-Ræk'!$B$36,1)</f>
        <v>9.-16. seedet</v>
      </c>
      <c r="C12" s="269" t="s">
        <v>35</v>
      </c>
      <c r="D12" s="269" t="str">
        <f>REPT('HB-Ræk'!$B$37,1)</f>
        <v>2. seedet</v>
      </c>
      <c r="E12" s="145" t="s">
        <v>154</v>
      </c>
      <c r="F12" s="264" t="str">
        <f t="shared" si="0"/>
        <v> </v>
      </c>
      <c r="G12" s="263"/>
      <c r="H12" s="264" t="str">
        <f t="shared" si="1"/>
        <v> </v>
      </c>
      <c r="I12" s="253">
        <f t="shared" si="2"/>
        <v>25</v>
      </c>
      <c r="J12" s="253">
        <f t="shared" si="3"/>
        <v>8</v>
      </c>
      <c r="K12" s="253" t="e">
        <f t="shared" si="4"/>
        <v>#VALUE!</v>
      </c>
      <c r="L12" s="253" t="e">
        <f t="shared" si="5"/>
        <v>#VALUE!</v>
      </c>
      <c r="M12" s="253" t="e">
        <f t="shared" si="6"/>
        <v>#VALUE!</v>
      </c>
      <c r="N12" s="253" t="e">
        <f t="shared" si="7"/>
        <v>#VALUE!</v>
      </c>
      <c r="O12" s="253">
        <f t="shared" si="8"/>
        <v>5</v>
      </c>
      <c r="P12" s="253">
        <f t="shared" si="9"/>
        <v>7</v>
      </c>
      <c r="Q12" s="253">
        <f t="shared" si="9"/>
        <v>9</v>
      </c>
      <c r="R12" s="253">
        <f t="shared" si="9"/>
        <v>16</v>
      </c>
      <c r="S12" s="253">
        <f t="shared" si="10"/>
        <v>1</v>
      </c>
      <c r="T12" s="253" t="str">
        <f t="shared" si="11"/>
        <v>Bane 5 </v>
      </c>
      <c r="U12" s="253" t="str">
        <f t="shared" si="12"/>
        <v> F</v>
      </c>
      <c r="V12" s="253" t="e">
        <f aca="true" t="shared" si="28" ref="V12:V27">IF(VALUE(T12)=VALUE(U12),-99,IF(VALUE(T12)&gt;VALUE(U12),1,5))</f>
        <v>#VALUE!</v>
      </c>
      <c r="W12" s="254"/>
      <c r="X12" s="253" t="e">
        <f t="shared" si="14"/>
        <v>#VALUE!</v>
      </c>
      <c r="Y12" s="253" t="e">
        <f t="shared" si="15"/>
        <v>#VALUE!</v>
      </c>
      <c r="Z12" s="253" t="e">
        <f t="shared" si="16"/>
        <v>#VALUE!</v>
      </c>
      <c r="AA12" s="254"/>
      <c r="AB12" s="253" t="e">
        <f t="shared" si="17"/>
        <v>#VALUE!</v>
      </c>
      <c r="AC12" s="253" t="e">
        <f t="shared" si="18"/>
        <v>#VALUE!</v>
      </c>
      <c r="AD12" s="253" t="e">
        <f t="shared" si="19"/>
        <v>#VALUE!</v>
      </c>
      <c r="AF12" s="253" t="e">
        <f t="shared" si="20"/>
        <v>#VALUE!</v>
      </c>
      <c r="AG12" s="253" t="e">
        <f t="shared" si="21"/>
        <v>#VALUE!</v>
      </c>
      <c r="AH12" s="253" t="e">
        <f t="shared" si="22"/>
        <v>#VALUE!</v>
      </c>
      <c r="AJ12" s="253">
        <f t="shared" si="23"/>
      </c>
      <c r="AK12" s="253">
        <f t="shared" si="24"/>
      </c>
      <c r="AL12" s="253">
        <f t="shared" si="25"/>
      </c>
      <c r="AN12" s="253" t="e">
        <f t="shared" si="26"/>
        <v>#VALUE!</v>
      </c>
      <c r="AP12" s="254" t="e">
        <f t="shared" si="27"/>
        <v>#VALUE!</v>
      </c>
    </row>
    <row r="13" spans="1:42" ht="11.25">
      <c r="A13" s="267" t="s">
        <v>155</v>
      </c>
      <c r="B13" s="264" t="str">
        <f>REPT(F5,1)</f>
        <v> </v>
      </c>
      <c r="C13" s="264" t="s">
        <v>35</v>
      </c>
      <c r="D13" s="264" t="str">
        <f>REPT(F6,1)</f>
        <v> </v>
      </c>
      <c r="E13" s="145" t="s">
        <v>156</v>
      </c>
      <c r="F13" s="264" t="str">
        <f t="shared" si="0"/>
        <v> </v>
      </c>
      <c r="G13" s="263"/>
      <c r="H13" s="264" t="str">
        <f t="shared" si="1"/>
        <v> </v>
      </c>
      <c r="I13" s="253">
        <f t="shared" si="2"/>
        <v>25</v>
      </c>
      <c r="J13" s="253">
        <f t="shared" si="3"/>
        <v>8</v>
      </c>
      <c r="K13" s="253" t="e">
        <f t="shared" si="4"/>
        <v>#VALUE!</v>
      </c>
      <c r="L13" s="253" t="e">
        <f t="shared" si="5"/>
        <v>#VALUE!</v>
      </c>
      <c r="M13" s="253" t="e">
        <f t="shared" si="6"/>
        <v>#VALUE!</v>
      </c>
      <c r="N13" s="253" t="e">
        <f t="shared" si="7"/>
        <v>#VALUE!</v>
      </c>
      <c r="O13" s="253">
        <f t="shared" si="8"/>
        <v>5</v>
      </c>
      <c r="P13" s="253">
        <f t="shared" si="9"/>
        <v>7</v>
      </c>
      <c r="Q13" s="253">
        <f t="shared" si="9"/>
        <v>9</v>
      </c>
      <c r="R13" s="253">
        <f t="shared" si="9"/>
        <v>16</v>
      </c>
      <c r="S13" s="253">
        <f t="shared" si="10"/>
        <v>1</v>
      </c>
      <c r="T13" s="253" t="str">
        <f t="shared" si="11"/>
        <v>Bane 4 </v>
      </c>
      <c r="U13" s="253" t="str">
        <f t="shared" si="12"/>
        <v> L</v>
      </c>
      <c r="V13" s="253" t="e">
        <f t="shared" si="28"/>
        <v>#VALUE!</v>
      </c>
      <c r="W13" s="254"/>
      <c r="X13" s="253" t="e">
        <f t="shared" si="14"/>
        <v>#VALUE!</v>
      </c>
      <c r="Y13" s="253" t="e">
        <f t="shared" si="15"/>
        <v>#VALUE!</v>
      </c>
      <c r="Z13" s="253" t="e">
        <f t="shared" si="16"/>
        <v>#VALUE!</v>
      </c>
      <c r="AA13" s="254"/>
      <c r="AB13" s="253" t="e">
        <f t="shared" si="17"/>
        <v>#VALUE!</v>
      </c>
      <c r="AC13" s="253" t="e">
        <f t="shared" si="18"/>
        <v>#VALUE!</v>
      </c>
      <c r="AD13" s="253" t="e">
        <f t="shared" si="19"/>
        <v>#VALUE!</v>
      </c>
      <c r="AF13" s="253" t="e">
        <f t="shared" si="20"/>
        <v>#VALUE!</v>
      </c>
      <c r="AG13" s="253" t="e">
        <f t="shared" si="21"/>
        <v>#VALUE!</v>
      </c>
      <c r="AH13" s="253" t="e">
        <f t="shared" si="22"/>
        <v>#VALUE!</v>
      </c>
      <c r="AJ13" s="253">
        <f t="shared" si="23"/>
      </c>
      <c r="AK13" s="253">
        <f t="shared" si="24"/>
      </c>
      <c r="AL13" s="253">
        <f t="shared" si="25"/>
      </c>
      <c r="AN13" s="253" t="e">
        <f t="shared" si="26"/>
        <v>#VALUE!</v>
      </c>
      <c r="AP13" s="254" t="e">
        <f t="shared" si="27"/>
        <v>#VALUE!</v>
      </c>
    </row>
    <row r="14" spans="1:42" ht="11.25">
      <c r="A14" s="267" t="s">
        <v>157</v>
      </c>
      <c r="B14" s="264" t="str">
        <f>REPT(F7,1)</f>
        <v> </v>
      </c>
      <c r="C14" s="264" t="s">
        <v>35</v>
      </c>
      <c r="D14" s="264" t="str">
        <f>REPT(F8,1)</f>
        <v> </v>
      </c>
      <c r="E14" s="145" t="s">
        <v>158</v>
      </c>
      <c r="F14" s="264" t="str">
        <f t="shared" si="0"/>
        <v> </v>
      </c>
      <c r="G14" s="263"/>
      <c r="H14" s="264" t="str">
        <f t="shared" si="1"/>
        <v> </v>
      </c>
      <c r="I14" s="253">
        <f t="shared" si="2"/>
        <v>25</v>
      </c>
      <c r="J14" s="253">
        <f t="shared" si="3"/>
        <v>8</v>
      </c>
      <c r="K14" s="253" t="e">
        <f t="shared" si="4"/>
        <v>#VALUE!</v>
      </c>
      <c r="L14" s="253" t="e">
        <f t="shared" si="5"/>
        <v>#VALUE!</v>
      </c>
      <c r="M14" s="253" t="e">
        <f t="shared" si="6"/>
        <v>#VALUE!</v>
      </c>
      <c r="N14" s="253" t="e">
        <f t="shared" si="7"/>
        <v>#VALUE!</v>
      </c>
      <c r="O14" s="253">
        <f t="shared" si="8"/>
        <v>5</v>
      </c>
      <c r="P14" s="253">
        <f t="shared" si="9"/>
        <v>7</v>
      </c>
      <c r="Q14" s="253">
        <f t="shared" si="9"/>
        <v>9</v>
      </c>
      <c r="R14" s="253">
        <f t="shared" si="9"/>
        <v>16</v>
      </c>
      <c r="S14" s="253">
        <f t="shared" si="10"/>
        <v>1</v>
      </c>
      <c r="T14" s="253" t="str">
        <f t="shared" si="11"/>
        <v>Bane 4 </v>
      </c>
      <c r="U14" s="253" t="str">
        <f t="shared" si="12"/>
        <v> L</v>
      </c>
      <c r="V14" s="253" t="e">
        <f t="shared" si="28"/>
        <v>#VALUE!</v>
      </c>
      <c r="W14" s="254"/>
      <c r="X14" s="253" t="e">
        <f t="shared" si="14"/>
        <v>#VALUE!</v>
      </c>
      <c r="Y14" s="253" t="e">
        <f t="shared" si="15"/>
        <v>#VALUE!</v>
      </c>
      <c r="Z14" s="253" t="e">
        <f t="shared" si="16"/>
        <v>#VALUE!</v>
      </c>
      <c r="AA14" s="254"/>
      <c r="AB14" s="253" t="e">
        <f t="shared" si="17"/>
        <v>#VALUE!</v>
      </c>
      <c r="AC14" s="253" t="e">
        <f t="shared" si="18"/>
        <v>#VALUE!</v>
      </c>
      <c r="AD14" s="253" t="e">
        <f t="shared" si="19"/>
        <v>#VALUE!</v>
      </c>
      <c r="AF14" s="253" t="e">
        <f t="shared" si="20"/>
        <v>#VALUE!</v>
      </c>
      <c r="AG14" s="253" t="e">
        <f t="shared" si="21"/>
        <v>#VALUE!</v>
      </c>
      <c r="AH14" s="253" t="e">
        <f t="shared" si="22"/>
        <v>#VALUE!</v>
      </c>
      <c r="AJ14" s="253">
        <f t="shared" si="23"/>
      </c>
      <c r="AK14" s="253">
        <f t="shared" si="24"/>
      </c>
      <c r="AL14" s="253">
        <f t="shared" si="25"/>
      </c>
      <c r="AN14" s="253" t="e">
        <f t="shared" si="26"/>
        <v>#VALUE!</v>
      </c>
      <c r="AP14" s="254" t="e">
        <f t="shared" si="27"/>
        <v>#VALUE!</v>
      </c>
    </row>
    <row r="15" spans="1:42" ht="11.25">
      <c r="A15" s="267" t="s">
        <v>159</v>
      </c>
      <c r="B15" s="264" t="str">
        <f>REPT(F9,1)</f>
        <v> </v>
      </c>
      <c r="C15" s="264" t="s">
        <v>35</v>
      </c>
      <c r="D15" s="264" t="str">
        <f>REPT(F10,1)</f>
        <v> </v>
      </c>
      <c r="E15" s="145" t="s">
        <v>160</v>
      </c>
      <c r="F15" s="264" t="str">
        <f t="shared" si="0"/>
        <v> </v>
      </c>
      <c r="G15" s="263"/>
      <c r="H15" s="264" t="str">
        <f t="shared" si="1"/>
        <v> </v>
      </c>
      <c r="I15" s="253">
        <f t="shared" si="2"/>
        <v>25</v>
      </c>
      <c r="J15" s="253">
        <f t="shared" si="3"/>
        <v>8</v>
      </c>
      <c r="K15" s="253" t="e">
        <f t="shared" si="4"/>
        <v>#VALUE!</v>
      </c>
      <c r="L15" s="253" t="e">
        <f t="shared" si="5"/>
        <v>#VALUE!</v>
      </c>
      <c r="M15" s="253" t="e">
        <f t="shared" si="6"/>
        <v>#VALUE!</v>
      </c>
      <c r="N15" s="253" t="e">
        <f t="shared" si="7"/>
        <v>#VALUE!</v>
      </c>
      <c r="O15" s="253">
        <f t="shared" si="8"/>
        <v>5</v>
      </c>
      <c r="P15" s="253">
        <f t="shared" si="9"/>
        <v>7</v>
      </c>
      <c r="Q15" s="253">
        <f t="shared" si="9"/>
        <v>9</v>
      </c>
      <c r="R15" s="253">
        <f t="shared" si="9"/>
        <v>16</v>
      </c>
      <c r="S15" s="253">
        <f t="shared" si="10"/>
        <v>1</v>
      </c>
      <c r="T15" s="253" t="str">
        <f t="shared" si="11"/>
        <v>Bane 4 </v>
      </c>
      <c r="U15" s="253" t="str">
        <f t="shared" si="12"/>
        <v> L</v>
      </c>
      <c r="V15" s="253" t="e">
        <f t="shared" si="28"/>
        <v>#VALUE!</v>
      </c>
      <c r="W15" s="254"/>
      <c r="X15" s="253" t="e">
        <f t="shared" si="14"/>
        <v>#VALUE!</v>
      </c>
      <c r="Y15" s="253" t="e">
        <f t="shared" si="15"/>
        <v>#VALUE!</v>
      </c>
      <c r="Z15" s="253" t="e">
        <f t="shared" si="16"/>
        <v>#VALUE!</v>
      </c>
      <c r="AA15" s="254"/>
      <c r="AB15" s="253" t="e">
        <f t="shared" si="17"/>
        <v>#VALUE!</v>
      </c>
      <c r="AC15" s="253" t="e">
        <f t="shared" si="18"/>
        <v>#VALUE!</v>
      </c>
      <c r="AD15" s="253" t="e">
        <f t="shared" si="19"/>
        <v>#VALUE!</v>
      </c>
      <c r="AF15" s="253" t="e">
        <f t="shared" si="20"/>
        <v>#VALUE!</v>
      </c>
      <c r="AG15" s="253" t="e">
        <f t="shared" si="21"/>
        <v>#VALUE!</v>
      </c>
      <c r="AH15" s="253" t="e">
        <f t="shared" si="22"/>
        <v>#VALUE!</v>
      </c>
      <c r="AJ15" s="253">
        <f t="shared" si="23"/>
      </c>
      <c r="AK15" s="253">
        <f t="shared" si="24"/>
      </c>
      <c r="AL15" s="253">
        <f t="shared" si="25"/>
      </c>
      <c r="AN15" s="253" t="e">
        <f t="shared" si="26"/>
        <v>#VALUE!</v>
      </c>
      <c r="AP15" s="254" t="e">
        <f t="shared" si="27"/>
        <v>#VALUE!</v>
      </c>
    </row>
    <row r="16" spans="1:42" ht="11.25">
      <c r="A16" s="267" t="s">
        <v>161</v>
      </c>
      <c r="B16" s="264" t="str">
        <f>REPT(F11,1)</f>
        <v> </v>
      </c>
      <c r="C16" s="264" t="s">
        <v>35</v>
      </c>
      <c r="D16" s="264" t="str">
        <f>REPT(F12,1)</f>
        <v> </v>
      </c>
      <c r="E16" s="145" t="s">
        <v>162</v>
      </c>
      <c r="F16" s="264" t="str">
        <f t="shared" si="0"/>
        <v> </v>
      </c>
      <c r="G16" s="263"/>
      <c r="H16" s="264" t="str">
        <f t="shared" si="1"/>
        <v> </v>
      </c>
      <c r="I16" s="253">
        <f t="shared" si="2"/>
        <v>25</v>
      </c>
      <c r="J16" s="253">
        <f t="shared" si="3"/>
        <v>8</v>
      </c>
      <c r="K16" s="253" t="e">
        <f t="shared" si="4"/>
        <v>#VALUE!</v>
      </c>
      <c r="L16" s="253" t="e">
        <f t="shared" si="5"/>
        <v>#VALUE!</v>
      </c>
      <c r="M16" s="253" t="e">
        <f t="shared" si="6"/>
        <v>#VALUE!</v>
      </c>
      <c r="N16" s="253" t="e">
        <f t="shared" si="7"/>
        <v>#VALUE!</v>
      </c>
      <c r="O16" s="253">
        <f t="shared" si="8"/>
        <v>5</v>
      </c>
      <c r="P16" s="253">
        <f t="shared" si="9"/>
        <v>7</v>
      </c>
      <c r="Q16" s="253">
        <f t="shared" si="9"/>
        <v>9</v>
      </c>
      <c r="R16" s="253">
        <f t="shared" si="9"/>
        <v>16</v>
      </c>
      <c r="S16" s="253">
        <f t="shared" si="10"/>
        <v>1</v>
      </c>
      <c r="T16" s="253" t="str">
        <f t="shared" si="11"/>
        <v>Bane 4 </v>
      </c>
      <c r="U16" s="253" t="str">
        <f t="shared" si="12"/>
        <v> L</v>
      </c>
      <c r="V16" s="253" t="e">
        <f t="shared" si="28"/>
        <v>#VALUE!</v>
      </c>
      <c r="W16" s="254"/>
      <c r="X16" s="253" t="e">
        <f t="shared" si="14"/>
        <v>#VALUE!</v>
      </c>
      <c r="Y16" s="253" t="e">
        <f t="shared" si="15"/>
        <v>#VALUE!</v>
      </c>
      <c r="Z16" s="253" t="e">
        <f t="shared" si="16"/>
        <v>#VALUE!</v>
      </c>
      <c r="AA16" s="254"/>
      <c r="AB16" s="253" t="e">
        <f t="shared" si="17"/>
        <v>#VALUE!</v>
      </c>
      <c r="AC16" s="253" t="e">
        <f t="shared" si="18"/>
        <v>#VALUE!</v>
      </c>
      <c r="AD16" s="253" t="e">
        <f t="shared" si="19"/>
        <v>#VALUE!</v>
      </c>
      <c r="AF16" s="253" t="e">
        <f t="shared" si="20"/>
        <v>#VALUE!</v>
      </c>
      <c r="AG16" s="253" t="e">
        <f t="shared" si="21"/>
        <v>#VALUE!</v>
      </c>
      <c r="AH16" s="253" t="e">
        <f t="shared" si="22"/>
        <v>#VALUE!</v>
      </c>
      <c r="AJ16" s="253">
        <f t="shared" si="23"/>
      </c>
      <c r="AK16" s="253">
        <f t="shared" si="24"/>
      </c>
      <c r="AL16" s="253">
        <f t="shared" si="25"/>
      </c>
      <c r="AN16" s="253" t="e">
        <f t="shared" si="26"/>
        <v>#VALUE!</v>
      </c>
      <c r="AP16" s="254" t="e">
        <f t="shared" si="27"/>
        <v>#VALUE!</v>
      </c>
    </row>
    <row r="17" spans="1:42" ht="11.25">
      <c r="A17" s="267" t="s">
        <v>163</v>
      </c>
      <c r="B17" s="264" t="str">
        <f>REPT(F13,1)</f>
        <v> </v>
      </c>
      <c r="C17" s="264" t="s">
        <v>35</v>
      </c>
      <c r="D17" s="264" t="str">
        <f>REPT(F14,1)</f>
        <v> </v>
      </c>
      <c r="E17" s="145" t="s">
        <v>164</v>
      </c>
      <c r="F17" s="264" t="str">
        <f t="shared" si="0"/>
        <v> </v>
      </c>
      <c r="G17" s="263"/>
      <c r="H17" s="264" t="str">
        <f t="shared" si="1"/>
        <v> </v>
      </c>
      <c r="I17" s="253">
        <f t="shared" si="2"/>
        <v>25</v>
      </c>
      <c r="J17" s="253">
        <f t="shared" si="3"/>
        <v>8</v>
      </c>
      <c r="K17" s="253" t="e">
        <f t="shared" si="4"/>
        <v>#VALUE!</v>
      </c>
      <c r="L17" s="253" t="e">
        <f t="shared" si="5"/>
        <v>#VALUE!</v>
      </c>
      <c r="M17" s="253" t="e">
        <f t="shared" si="6"/>
        <v>#VALUE!</v>
      </c>
      <c r="N17" s="253" t="e">
        <f t="shared" si="7"/>
        <v>#VALUE!</v>
      </c>
      <c r="O17" s="253">
        <f t="shared" si="8"/>
        <v>5</v>
      </c>
      <c r="P17" s="253">
        <f t="shared" si="9"/>
        <v>7</v>
      </c>
      <c r="Q17" s="253">
        <f t="shared" si="9"/>
        <v>9</v>
      </c>
      <c r="R17" s="253">
        <f t="shared" si="9"/>
        <v>16</v>
      </c>
      <c r="S17" s="253">
        <f t="shared" si="10"/>
        <v>1</v>
      </c>
      <c r="T17" s="253" t="str">
        <f t="shared" si="11"/>
        <v>Bane 4 </v>
      </c>
      <c r="U17" s="253" t="str">
        <f t="shared" si="12"/>
        <v> L</v>
      </c>
      <c r="V17" s="253" t="e">
        <f t="shared" si="28"/>
        <v>#VALUE!</v>
      </c>
      <c r="W17" s="254"/>
      <c r="X17" s="253" t="e">
        <f t="shared" si="14"/>
        <v>#VALUE!</v>
      </c>
      <c r="Y17" s="253" t="e">
        <f t="shared" si="15"/>
        <v>#VALUE!</v>
      </c>
      <c r="Z17" s="253" t="e">
        <f t="shared" si="16"/>
        <v>#VALUE!</v>
      </c>
      <c r="AA17" s="254"/>
      <c r="AB17" s="253" t="e">
        <f t="shared" si="17"/>
        <v>#VALUE!</v>
      </c>
      <c r="AC17" s="253" t="e">
        <f t="shared" si="18"/>
        <v>#VALUE!</v>
      </c>
      <c r="AD17" s="253" t="e">
        <f t="shared" si="19"/>
        <v>#VALUE!</v>
      </c>
      <c r="AF17" s="253" t="e">
        <f t="shared" si="20"/>
        <v>#VALUE!</v>
      </c>
      <c r="AG17" s="253" t="e">
        <f t="shared" si="21"/>
        <v>#VALUE!</v>
      </c>
      <c r="AH17" s="253" t="e">
        <f t="shared" si="22"/>
        <v>#VALUE!</v>
      </c>
      <c r="AJ17" s="253">
        <f t="shared" si="23"/>
      </c>
      <c r="AK17" s="253">
        <f t="shared" si="24"/>
      </c>
      <c r="AL17" s="253">
        <f t="shared" si="25"/>
      </c>
      <c r="AN17" s="253" t="e">
        <f t="shared" si="26"/>
        <v>#VALUE!</v>
      </c>
      <c r="AP17" s="254" t="e">
        <f t="shared" si="27"/>
        <v>#VALUE!</v>
      </c>
    </row>
    <row r="18" spans="1:42" ht="11.25">
      <c r="A18" s="267" t="s">
        <v>165</v>
      </c>
      <c r="B18" s="264" t="str">
        <f>REPT(F15,1)</f>
        <v> </v>
      </c>
      <c r="C18" s="264" t="s">
        <v>35</v>
      </c>
      <c r="D18" s="264" t="str">
        <f>REPT(F16,1)</f>
        <v> </v>
      </c>
      <c r="E18" s="145" t="s">
        <v>166</v>
      </c>
      <c r="F18" s="264" t="str">
        <f t="shared" si="0"/>
        <v> </v>
      </c>
      <c r="G18" s="263"/>
      <c r="H18" s="264" t="str">
        <f t="shared" si="1"/>
        <v> </v>
      </c>
      <c r="I18" s="253">
        <f t="shared" si="2"/>
        <v>25</v>
      </c>
      <c r="J18" s="253">
        <f t="shared" si="3"/>
        <v>8</v>
      </c>
      <c r="K18" s="253" t="e">
        <f t="shared" si="4"/>
        <v>#VALUE!</v>
      </c>
      <c r="L18" s="253" t="e">
        <f t="shared" si="5"/>
        <v>#VALUE!</v>
      </c>
      <c r="M18" s="253" t="e">
        <f t="shared" si="6"/>
        <v>#VALUE!</v>
      </c>
      <c r="N18" s="253" t="e">
        <f t="shared" si="7"/>
        <v>#VALUE!</v>
      </c>
      <c r="O18" s="253">
        <f t="shared" si="8"/>
        <v>5</v>
      </c>
      <c r="P18" s="253">
        <f t="shared" si="9"/>
        <v>7</v>
      </c>
      <c r="Q18" s="253">
        <f t="shared" si="9"/>
        <v>9</v>
      </c>
      <c r="R18" s="253">
        <f t="shared" si="9"/>
        <v>16</v>
      </c>
      <c r="S18" s="253">
        <f t="shared" si="10"/>
        <v>1</v>
      </c>
      <c r="T18" s="253" t="str">
        <f t="shared" si="11"/>
        <v>Bane 4 </v>
      </c>
      <c r="U18" s="253" t="str">
        <f t="shared" si="12"/>
        <v> L</v>
      </c>
      <c r="V18" s="253" t="e">
        <f t="shared" si="28"/>
        <v>#VALUE!</v>
      </c>
      <c r="W18" s="254"/>
      <c r="X18" s="253" t="e">
        <f t="shared" si="14"/>
        <v>#VALUE!</v>
      </c>
      <c r="Y18" s="253" t="e">
        <f t="shared" si="15"/>
        <v>#VALUE!</v>
      </c>
      <c r="Z18" s="253" t="e">
        <f t="shared" si="16"/>
        <v>#VALUE!</v>
      </c>
      <c r="AA18" s="254"/>
      <c r="AB18" s="253" t="e">
        <f t="shared" si="17"/>
        <v>#VALUE!</v>
      </c>
      <c r="AC18" s="253" t="e">
        <f t="shared" si="18"/>
        <v>#VALUE!</v>
      </c>
      <c r="AD18" s="253" t="e">
        <f t="shared" si="19"/>
        <v>#VALUE!</v>
      </c>
      <c r="AF18" s="253" t="e">
        <f t="shared" si="20"/>
        <v>#VALUE!</v>
      </c>
      <c r="AG18" s="253" t="e">
        <f t="shared" si="21"/>
        <v>#VALUE!</v>
      </c>
      <c r="AH18" s="253" t="e">
        <f t="shared" si="22"/>
        <v>#VALUE!</v>
      </c>
      <c r="AJ18" s="253">
        <f t="shared" si="23"/>
      </c>
      <c r="AK18" s="253">
        <f t="shared" si="24"/>
      </c>
      <c r="AL18" s="253">
        <f t="shared" si="25"/>
      </c>
      <c r="AN18" s="253" t="e">
        <f t="shared" si="26"/>
        <v>#VALUE!</v>
      </c>
      <c r="AP18" s="254" t="e">
        <f t="shared" si="27"/>
        <v>#VALUE!</v>
      </c>
    </row>
    <row r="19" spans="1:42" ht="11.25">
      <c r="A19" s="267" t="s">
        <v>167</v>
      </c>
      <c r="B19" s="264" t="str">
        <f>REPT(F17,1)</f>
        <v> </v>
      </c>
      <c r="C19" s="264" t="s">
        <v>35</v>
      </c>
      <c r="D19" s="264" t="str">
        <f>REPT(F18,1)</f>
        <v> </v>
      </c>
      <c r="E19" s="145" t="s">
        <v>168</v>
      </c>
      <c r="F19" s="264" t="str">
        <f t="shared" si="0"/>
        <v> </v>
      </c>
      <c r="G19" s="263"/>
      <c r="H19" s="264" t="str">
        <f t="shared" si="1"/>
        <v> </v>
      </c>
      <c r="I19" s="253">
        <f t="shared" si="2"/>
        <v>25</v>
      </c>
      <c r="J19" s="253">
        <f t="shared" si="3"/>
        <v>8</v>
      </c>
      <c r="K19" s="253" t="e">
        <f t="shared" si="4"/>
        <v>#VALUE!</v>
      </c>
      <c r="L19" s="253" t="e">
        <f t="shared" si="5"/>
        <v>#VALUE!</v>
      </c>
      <c r="M19" s="253" t="e">
        <f t="shared" si="6"/>
        <v>#VALUE!</v>
      </c>
      <c r="N19" s="253" t="e">
        <f t="shared" si="7"/>
        <v>#VALUE!</v>
      </c>
      <c r="O19" s="253">
        <f t="shared" si="8"/>
        <v>5</v>
      </c>
      <c r="P19" s="253">
        <f t="shared" si="9"/>
        <v>7</v>
      </c>
      <c r="Q19" s="253">
        <f t="shared" si="9"/>
        <v>9</v>
      </c>
      <c r="R19" s="253">
        <f t="shared" si="9"/>
        <v>16</v>
      </c>
      <c r="S19" s="253">
        <f t="shared" si="10"/>
        <v>1</v>
      </c>
      <c r="T19" s="253" t="str">
        <f t="shared" si="11"/>
        <v>Bane 1 </v>
      </c>
      <c r="U19" s="253" t="str">
        <f t="shared" si="12"/>
        <v> S</v>
      </c>
      <c r="V19" s="253" t="e">
        <f t="shared" si="28"/>
        <v>#VALUE!</v>
      </c>
      <c r="W19" s="254"/>
      <c r="X19" s="253" t="e">
        <f t="shared" si="14"/>
        <v>#VALUE!</v>
      </c>
      <c r="Y19" s="253" t="e">
        <f t="shared" si="15"/>
        <v>#VALUE!</v>
      </c>
      <c r="Z19" s="253" t="e">
        <f t="shared" si="16"/>
        <v>#VALUE!</v>
      </c>
      <c r="AA19" s="254"/>
      <c r="AB19" s="253" t="e">
        <f t="shared" si="17"/>
        <v>#VALUE!</v>
      </c>
      <c r="AC19" s="253" t="e">
        <f t="shared" si="18"/>
        <v>#VALUE!</v>
      </c>
      <c r="AD19" s="253" t="e">
        <f t="shared" si="19"/>
        <v>#VALUE!</v>
      </c>
      <c r="AF19" s="253" t="e">
        <f t="shared" si="20"/>
        <v>#VALUE!</v>
      </c>
      <c r="AG19" s="253" t="e">
        <f t="shared" si="21"/>
        <v>#VALUE!</v>
      </c>
      <c r="AH19" s="253" t="e">
        <f t="shared" si="22"/>
        <v>#VALUE!</v>
      </c>
      <c r="AJ19" s="253">
        <f t="shared" si="23"/>
      </c>
      <c r="AK19" s="253">
        <f t="shared" si="24"/>
      </c>
      <c r="AL19" s="253">
        <f t="shared" si="25"/>
      </c>
      <c r="AN19" s="253" t="e">
        <f t="shared" si="26"/>
        <v>#VALUE!</v>
      </c>
      <c r="AP19" s="254" t="e">
        <f t="shared" si="27"/>
        <v>#VALUE!</v>
      </c>
    </row>
    <row r="20" spans="1:42" ht="11.25">
      <c r="A20" s="267" t="s">
        <v>169</v>
      </c>
      <c r="B20" s="264" t="str">
        <f>REPT(H17,1)</f>
        <v> </v>
      </c>
      <c r="C20" s="264" t="s">
        <v>35</v>
      </c>
      <c r="D20" s="264" t="str">
        <f>REPT(H18,1)</f>
        <v> </v>
      </c>
      <c r="E20" s="145" t="s">
        <v>170</v>
      </c>
      <c r="F20" s="264" t="str">
        <f t="shared" si="0"/>
        <v> </v>
      </c>
      <c r="G20" s="263"/>
      <c r="H20" s="264" t="str">
        <f t="shared" si="1"/>
        <v> </v>
      </c>
      <c r="I20" s="253">
        <f t="shared" si="2"/>
        <v>25</v>
      </c>
      <c r="J20" s="253">
        <f t="shared" si="3"/>
        <v>8</v>
      </c>
      <c r="K20" s="253" t="e">
        <f t="shared" si="4"/>
        <v>#VALUE!</v>
      </c>
      <c r="L20" s="253" t="e">
        <f t="shared" si="5"/>
        <v>#VALUE!</v>
      </c>
      <c r="M20" s="253" t="e">
        <f t="shared" si="6"/>
        <v>#VALUE!</v>
      </c>
      <c r="N20" s="253" t="e">
        <f t="shared" si="7"/>
        <v>#VALUE!</v>
      </c>
      <c r="O20" s="253">
        <f t="shared" si="8"/>
        <v>5</v>
      </c>
      <c r="P20" s="253">
        <f t="shared" si="9"/>
        <v>7</v>
      </c>
      <c r="Q20" s="253">
        <f t="shared" si="9"/>
        <v>9</v>
      </c>
      <c r="R20" s="253">
        <f t="shared" si="9"/>
        <v>16</v>
      </c>
      <c r="S20" s="253">
        <f t="shared" si="10"/>
        <v>1</v>
      </c>
      <c r="T20" s="253" t="str">
        <f t="shared" si="11"/>
        <v>Bane 4 </v>
      </c>
      <c r="U20" s="253" t="str">
        <f t="shared" si="12"/>
        <v> S</v>
      </c>
      <c r="V20" s="253" t="e">
        <f t="shared" si="28"/>
        <v>#VALUE!</v>
      </c>
      <c r="W20" s="254"/>
      <c r="X20" s="253" t="e">
        <f t="shared" si="14"/>
        <v>#VALUE!</v>
      </c>
      <c r="Y20" s="253" t="e">
        <f t="shared" si="15"/>
        <v>#VALUE!</v>
      </c>
      <c r="Z20" s="253" t="e">
        <f t="shared" si="16"/>
        <v>#VALUE!</v>
      </c>
      <c r="AA20" s="254"/>
      <c r="AB20" s="253" t="e">
        <f t="shared" si="17"/>
        <v>#VALUE!</v>
      </c>
      <c r="AC20" s="253" t="e">
        <f t="shared" si="18"/>
        <v>#VALUE!</v>
      </c>
      <c r="AD20" s="253" t="e">
        <f t="shared" si="19"/>
        <v>#VALUE!</v>
      </c>
      <c r="AF20" s="253" t="e">
        <f t="shared" si="20"/>
        <v>#VALUE!</v>
      </c>
      <c r="AG20" s="253" t="e">
        <f t="shared" si="21"/>
        <v>#VALUE!</v>
      </c>
      <c r="AH20" s="253" t="e">
        <f t="shared" si="22"/>
        <v>#VALUE!</v>
      </c>
      <c r="AJ20" s="253">
        <f t="shared" si="23"/>
      </c>
      <c r="AK20" s="253">
        <f t="shared" si="24"/>
      </c>
      <c r="AL20" s="253">
        <f t="shared" si="25"/>
      </c>
      <c r="AN20" s="253" t="e">
        <f t="shared" si="26"/>
        <v>#VALUE!</v>
      </c>
      <c r="AP20" s="254" t="e">
        <f t="shared" si="27"/>
        <v>#VALUE!</v>
      </c>
    </row>
    <row r="21" spans="1:42" ht="11.25">
      <c r="A21" s="267" t="s">
        <v>171</v>
      </c>
      <c r="B21" s="264" t="str">
        <f>REPT(H13,1)</f>
        <v> </v>
      </c>
      <c r="C21" s="264" t="s">
        <v>35</v>
      </c>
      <c r="D21" s="264" t="str">
        <f>REPT(H14,1)</f>
        <v> </v>
      </c>
      <c r="E21" s="145" t="s">
        <v>172</v>
      </c>
      <c r="F21" s="264" t="str">
        <f>IF(S21&lt;2,TOM,IF($AP21=1,B21,D21))</f>
        <v> </v>
      </c>
      <c r="G21" s="263"/>
      <c r="H21" s="264" t="str">
        <f>IF(S21&lt;2,TOM,IF($AP21=1,D21,B21))</f>
        <v> </v>
      </c>
      <c r="I21" s="253">
        <f aca="true" t="shared" si="29" ref="I21:I36">LEN(E21)</f>
        <v>25</v>
      </c>
      <c r="J21" s="253">
        <f aca="true" t="shared" si="30" ref="J21:J36">FIND("/",$E21)</f>
        <v>8</v>
      </c>
      <c r="K21" s="253" t="e">
        <f aca="true" t="shared" si="31" ref="K21:K36">FIND("/",$E21,($J21+1))</f>
        <v>#VALUE!</v>
      </c>
      <c r="L21" s="253" t="e">
        <f aca="true" t="shared" si="32" ref="L21:L36">FIND("/",$E21,($K21+1))</f>
        <v>#VALUE!</v>
      </c>
      <c r="M21" s="253" t="e">
        <f aca="true" t="shared" si="33" ref="M21:M36">FIND("/",$E21,($L21+1))</f>
        <v>#VALUE!</v>
      </c>
      <c r="N21" s="253" t="e">
        <f aca="true" t="shared" si="34" ref="N21:N36">FIND("/",$E21,($M21+1))</f>
        <v>#VALUE!</v>
      </c>
      <c r="O21" s="253">
        <f aca="true" t="shared" si="35" ref="O21:O36">FIND(" ",$E21)</f>
        <v>5</v>
      </c>
      <c r="P21" s="253">
        <f aca="true" t="shared" si="36" ref="P21:R36">FIND(" ",$E21,O21+1)</f>
        <v>7</v>
      </c>
      <c r="Q21" s="253">
        <f t="shared" si="36"/>
        <v>9</v>
      </c>
      <c r="R21" s="253">
        <f t="shared" si="36"/>
        <v>16</v>
      </c>
      <c r="S21" s="253">
        <f aca="true" t="shared" si="37" ref="S21:S36">COUNT(J21:N21)</f>
        <v>1</v>
      </c>
      <c r="T21" s="253" t="str">
        <f aca="true" t="shared" si="38" ref="T21:T36">MID($E21,1,J21-1)</f>
        <v>Bane 4 </v>
      </c>
      <c r="U21" s="253" t="str">
        <f aca="true" t="shared" si="39" ref="U21:U36">MID($E21,J21+1,2)</f>
        <v> L</v>
      </c>
      <c r="V21" s="253" t="e">
        <f t="shared" si="28"/>
        <v>#VALUE!</v>
      </c>
      <c r="W21" s="254"/>
      <c r="X21" s="253" t="e">
        <f aca="true" t="shared" si="40" ref="X21:X36">MID($E21,O21+1,K21-O21-1)</f>
        <v>#VALUE!</v>
      </c>
      <c r="Y21" s="253" t="e">
        <f aca="true" t="shared" si="41" ref="Y21:Y36">MID($E21,K21+1,2)</f>
        <v>#VALUE!</v>
      </c>
      <c r="Z21" s="253" t="e">
        <f aca="true" t="shared" si="42" ref="Z21:Z36">IF(VALUE(X21)&gt;VALUE(Y21),1,5)</f>
        <v>#VALUE!</v>
      </c>
      <c r="AA21" s="254"/>
      <c r="AB21" s="253" t="e">
        <f aca="true" t="shared" si="43" ref="AB21:AB36">MID($E21,P21+1,L21-P21-1)</f>
        <v>#VALUE!</v>
      </c>
      <c r="AC21" s="253" t="e">
        <f aca="true" t="shared" si="44" ref="AC21:AC36">MID($E21,L21+1,2)</f>
        <v>#VALUE!</v>
      </c>
      <c r="AD21" s="253" t="e">
        <f aca="true" t="shared" si="45" ref="AD21:AD36">IF(VALUE(AB21)&gt;VALUE(AC21),1,5)</f>
        <v>#VALUE!</v>
      </c>
      <c r="AF21" s="253" t="e">
        <f aca="true" t="shared" si="46" ref="AF21:AF36">IF(S21=3,"",MID($E21,Q21+1,M21-Q21-1))</f>
        <v>#VALUE!</v>
      </c>
      <c r="AG21" s="253" t="e">
        <f aca="true" t="shared" si="47" ref="AG21:AG36">IF(S21=3,"",MID($E21,M21+1,2))</f>
        <v>#VALUE!</v>
      </c>
      <c r="AH21" s="253" t="e">
        <f aca="true" t="shared" si="48" ref="AH21:AH36">IF(AF21="","",IF(VALUE(AF21)&gt;VALUE(AG21),1,5))</f>
        <v>#VALUE!</v>
      </c>
      <c r="AJ21" s="253">
        <f aca="true" t="shared" si="49" ref="AJ21:AJ36">IF(S21&lt;5,"",MID($E21,R21+1,N21-R21-1))</f>
      </c>
      <c r="AK21" s="253">
        <f aca="true" t="shared" si="50" ref="AK21:AK36">IF(S21&lt;5,"",MID($E21,N21+1,2))</f>
      </c>
      <c r="AL21" s="253">
        <f aca="true" t="shared" si="51" ref="AL21:AL36">IF(AJ21="","",IF(VALUE(AJ21)&gt;VALUE(AK21),1,5))</f>
      </c>
      <c r="AN21" s="253" t="e">
        <f aca="true" t="shared" si="52" ref="AN21:AN36">SUM(V21,Z21,AD21,AH21,AL21)</f>
        <v>#VALUE!</v>
      </c>
      <c r="AP21" s="254" t="e">
        <f aca="true" t="shared" si="53" ref="AP21:AP36">IF(AN21&lt;1,0,IF(AN21&lt;14,1,2))</f>
        <v>#VALUE!</v>
      </c>
    </row>
    <row r="22" spans="1:42" ht="11.25">
      <c r="A22" s="267" t="s">
        <v>173</v>
      </c>
      <c r="B22" s="264" t="str">
        <f>REPT(H15,1)</f>
        <v> </v>
      </c>
      <c r="C22" s="264" t="s">
        <v>35</v>
      </c>
      <c r="D22" s="264" t="str">
        <f>REPT(H16,1)</f>
        <v> </v>
      </c>
      <c r="E22" s="145" t="s">
        <v>174</v>
      </c>
      <c r="F22" s="264" t="str">
        <f>IF(S22&lt;2,TOM,IF($AP22=1,B22,D22))</f>
        <v> </v>
      </c>
      <c r="G22" s="263"/>
      <c r="H22" s="264" t="str">
        <f>IF(S22&lt;2,TOM,IF($AP22=1,D22,B22))</f>
        <v> </v>
      </c>
      <c r="I22" s="253">
        <f t="shared" si="29"/>
        <v>25</v>
      </c>
      <c r="J22" s="253">
        <f t="shared" si="30"/>
        <v>8</v>
      </c>
      <c r="K22" s="253" t="e">
        <f t="shared" si="31"/>
        <v>#VALUE!</v>
      </c>
      <c r="L22" s="253" t="e">
        <f t="shared" si="32"/>
        <v>#VALUE!</v>
      </c>
      <c r="M22" s="253" t="e">
        <f t="shared" si="33"/>
        <v>#VALUE!</v>
      </c>
      <c r="N22" s="253" t="e">
        <f t="shared" si="34"/>
        <v>#VALUE!</v>
      </c>
      <c r="O22" s="253">
        <f t="shared" si="35"/>
        <v>5</v>
      </c>
      <c r="P22" s="253">
        <f t="shared" si="36"/>
        <v>7</v>
      </c>
      <c r="Q22" s="253">
        <f t="shared" si="36"/>
        <v>9</v>
      </c>
      <c r="R22" s="253">
        <f t="shared" si="36"/>
        <v>16</v>
      </c>
      <c r="S22" s="253">
        <f t="shared" si="37"/>
        <v>1</v>
      </c>
      <c r="T22" s="253" t="str">
        <f t="shared" si="38"/>
        <v>Bane 4 </v>
      </c>
      <c r="U22" s="253" t="str">
        <f t="shared" si="39"/>
        <v> L</v>
      </c>
      <c r="V22" s="253" t="e">
        <f t="shared" si="28"/>
        <v>#VALUE!</v>
      </c>
      <c r="W22" s="254"/>
      <c r="X22" s="253" t="e">
        <f t="shared" si="40"/>
        <v>#VALUE!</v>
      </c>
      <c r="Y22" s="253" t="e">
        <f t="shared" si="41"/>
        <v>#VALUE!</v>
      </c>
      <c r="Z22" s="253" t="e">
        <f t="shared" si="42"/>
        <v>#VALUE!</v>
      </c>
      <c r="AA22" s="254"/>
      <c r="AB22" s="253" t="e">
        <f t="shared" si="43"/>
        <v>#VALUE!</v>
      </c>
      <c r="AC22" s="253" t="e">
        <f t="shared" si="44"/>
        <v>#VALUE!</v>
      </c>
      <c r="AD22" s="253" t="e">
        <f t="shared" si="45"/>
        <v>#VALUE!</v>
      </c>
      <c r="AF22" s="253" t="e">
        <f t="shared" si="46"/>
        <v>#VALUE!</v>
      </c>
      <c r="AG22" s="253" t="e">
        <f t="shared" si="47"/>
        <v>#VALUE!</v>
      </c>
      <c r="AH22" s="253" t="e">
        <f t="shared" si="48"/>
        <v>#VALUE!</v>
      </c>
      <c r="AJ22" s="253">
        <f t="shared" si="49"/>
      </c>
      <c r="AK22" s="253">
        <f t="shared" si="50"/>
      </c>
      <c r="AL22" s="253">
        <f t="shared" si="51"/>
      </c>
      <c r="AN22" s="253" t="e">
        <f t="shared" si="52"/>
        <v>#VALUE!</v>
      </c>
      <c r="AP22" s="254" t="e">
        <f t="shared" si="53"/>
        <v>#VALUE!</v>
      </c>
    </row>
    <row r="23" spans="1:42" ht="11.25">
      <c r="A23" s="267" t="s">
        <v>175</v>
      </c>
      <c r="B23" s="264" t="str">
        <f>REPT(F21,1)</f>
        <v> </v>
      </c>
      <c r="C23" s="264" t="s">
        <v>35</v>
      </c>
      <c r="D23" s="264" t="str">
        <f>REPT(F22,1)</f>
        <v> </v>
      </c>
      <c r="E23" s="145" t="s">
        <v>176</v>
      </c>
      <c r="F23" s="264" t="str">
        <f>IF(S23&lt;2,TOM,IF($AP23=1,B23,D23))</f>
        <v> </v>
      </c>
      <c r="G23" s="263"/>
      <c r="H23" s="264" t="str">
        <f>IF(S23&lt;2,TOM,IF($AP23=1,D23,B23))</f>
        <v> </v>
      </c>
      <c r="I23" s="253">
        <f t="shared" si="29"/>
        <v>25</v>
      </c>
      <c r="J23" s="253">
        <f t="shared" si="30"/>
        <v>8</v>
      </c>
      <c r="K23" s="253" t="e">
        <f t="shared" si="31"/>
        <v>#VALUE!</v>
      </c>
      <c r="L23" s="253" t="e">
        <f t="shared" si="32"/>
        <v>#VALUE!</v>
      </c>
      <c r="M23" s="253" t="e">
        <f t="shared" si="33"/>
        <v>#VALUE!</v>
      </c>
      <c r="N23" s="253" t="e">
        <f t="shared" si="34"/>
        <v>#VALUE!</v>
      </c>
      <c r="O23" s="253">
        <f t="shared" si="35"/>
        <v>5</v>
      </c>
      <c r="P23" s="253">
        <f t="shared" si="36"/>
        <v>7</v>
      </c>
      <c r="Q23" s="253">
        <f t="shared" si="36"/>
        <v>9</v>
      </c>
      <c r="R23" s="253">
        <f t="shared" si="36"/>
        <v>16</v>
      </c>
      <c r="S23" s="253">
        <f t="shared" si="37"/>
        <v>1</v>
      </c>
      <c r="T23" s="253" t="str">
        <f t="shared" si="38"/>
        <v>Bane 4 </v>
      </c>
      <c r="U23" s="253" t="str">
        <f t="shared" si="39"/>
        <v> S</v>
      </c>
      <c r="V23" s="253" t="e">
        <f t="shared" si="28"/>
        <v>#VALUE!</v>
      </c>
      <c r="W23" s="254"/>
      <c r="X23" s="253" t="e">
        <f t="shared" si="40"/>
        <v>#VALUE!</v>
      </c>
      <c r="Y23" s="253" t="e">
        <f t="shared" si="41"/>
        <v>#VALUE!</v>
      </c>
      <c r="Z23" s="253" t="e">
        <f t="shared" si="42"/>
        <v>#VALUE!</v>
      </c>
      <c r="AA23" s="254"/>
      <c r="AB23" s="253" t="e">
        <f t="shared" si="43"/>
        <v>#VALUE!</v>
      </c>
      <c r="AC23" s="253" t="e">
        <f t="shared" si="44"/>
        <v>#VALUE!</v>
      </c>
      <c r="AD23" s="253" t="e">
        <f t="shared" si="45"/>
        <v>#VALUE!</v>
      </c>
      <c r="AF23" s="253" t="e">
        <f t="shared" si="46"/>
        <v>#VALUE!</v>
      </c>
      <c r="AG23" s="253" t="e">
        <f t="shared" si="47"/>
        <v>#VALUE!</v>
      </c>
      <c r="AH23" s="253" t="e">
        <f t="shared" si="48"/>
        <v>#VALUE!</v>
      </c>
      <c r="AJ23" s="253">
        <f t="shared" si="49"/>
      </c>
      <c r="AK23" s="253">
        <f t="shared" si="50"/>
      </c>
      <c r="AL23" s="253">
        <f t="shared" si="51"/>
      </c>
      <c r="AN23" s="253" t="e">
        <f t="shared" si="52"/>
        <v>#VALUE!</v>
      </c>
      <c r="AP23" s="254" t="e">
        <f t="shared" si="53"/>
        <v>#VALUE!</v>
      </c>
    </row>
    <row r="24" spans="1:42" ht="11.25">
      <c r="A24" s="267" t="s">
        <v>177</v>
      </c>
      <c r="B24" s="264" t="str">
        <f>REPT(H21,1)</f>
        <v> </v>
      </c>
      <c r="C24" s="264" t="s">
        <v>35</v>
      </c>
      <c r="D24" s="264" t="str">
        <f>REPT(H22,1)</f>
        <v> </v>
      </c>
      <c r="E24" s="145" t="s">
        <v>178</v>
      </c>
      <c r="F24" s="264" t="str">
        <f>IF(S24&lt;2,TOM,IF($AP24=1,B24,D24))</f>
        <v> </v>
      </c>
      <c r="G24" s="263"/>
      <c r="H24" s="264" t="str">
        <f>IF(S24&lt;2,TOM,IF($AP24=1,D24,B24))</f>
        <v> </v>
      </c>
      <c r="I24" s="253">
        <f t="shared" si="29"/>
        <v>25</v>
      </c>
      <c r="J24" s="253">
        <f t="shared" si="30"/>
        <v>8</v>
      </c>
      <c r="K24" s="253" t="e">
        <f t="shared" si="31"/>
        <v>#VALUE!</v>
      </c>
      <c r="L24" s="253" t="e">
        <f t="shared" si="32"/>
        <v>#VALUE!</v>
      </c>
      <c r="M24" s="253" t="e">
        <f t="shared" si="33"/>
        <v>#VALUE!</v>
      </c>
      <c r="N24" s="253" t="e">
        <f t="shared" si="34"/>
        <v>#VALUE!</v>
      </c>
      <c r="O24" s="253">
        <f t="shared" si="35"/>
        <v>5</v>
      </c>
      <c r="P24" s="253">
        <f t="shared" si="36"/>
        <v>7</v>
      </c>
      <c r="Q24" s="253">
        <f t="shared" si="36"/>
        <v>9</v>
      </c>
      <c r="R24" s="253">
        <f t="shared" si="36"/>
        <v>16</v>
      </c>
      <c r="S24" s="253">
        <f t="shared" si="37"/>
        <v>1</v>
      </c>
      <c r="T24" s="253" t="str">
        <f t="shared" si="38"/>
        <v>Bane 4 </v>
      </c>
      <c r="U24" s="253" t="str">
        <f t="shared" si="39"/>
        <v> S</v>
      </c>
      <c r="V24" s="253" t="e">
        <f t="shared" si="28"/>
        <v>#VALUE!</v>
      </c>
      <c r="W24" s="254"/>
      <c r="X24" s="253" t="e">
        <f t="shared" si="40"/>
        <v>#VALUE!</v>
      </c>
      <c r="Y24" s="253" t="e">
        <f t="shared" si="41"/>
        <v>#VALUE!</v>
      </c>
      <c r="Z24" s="253" t="e">
        <f t="shared" si="42"/>
        <v>#VALUE!</v>
      </c>
      <c r="AA24" s="254"/>
      <c r="AB24" s="253" t="e">
        <f t="shared" si="43"/>
        <v>#VALUE!</v>
      </c>
      <c r="AC24" s="253" t="e">
        <f t="shared" si="44"/>
        <v>#VALUE!</v>
      </c>
      <c r="AD24" s="253" t="e">
        <f t="shared" si="45"/>
        <v>#VALUE!</v>
      </c>
      <c r="AF24" s="253" t="e">
        <f t="shared" si="46"/>
        <v>#VALUE!</v>
      </c>
      <c r="AG24" s="253" t="e">
        <f t="shared" si="47"/>
        <v>#VALUE!</v>
      </c>
      <c r="AH24" s="253" t="e">
        <f t="shared" si="48"/>
        <v>#VALUE!</v>
      </c>
      <c r="AJ24" s="253">
        <f t="shared" si="49"/>
      </c>
      <c r="AK24" s="253">
        <f t="shared" si="50"/>
      </c>
      <c r="AL24" s="253">
        <f t="shared" si="51"/>
      </c>
      <c r="AN24" s="253" t="e">
        <f t="shared" si="52"/>
        <v>#VALUE!</v>
      </c>
      <c r="AP24" s="254" t="e">
        <f t="shared" si="53"/>
        <v>#VALUE!</v>
      </c>
    </row>
    <row r="25" spans="1:42" ht="11.25">
      <c r="A25" s="267" t="s">
        <v>179</v>
      </c>
      <c r="B25" s="264" t="str">
        <f>REPT(H5,1)</f>
        <v> </v>
      </c>
      <c r="C25" s="264" t="s">
        <v>35</v>
      </c>
      <c r="D25" s="264" t="str">
        <f>REPT(H6,1)</f>
        <v> </v>
      </c>
      <c r="E25" s="145" t="s">
        <v>180</v>
      </c>
      <c r="F25" s="264" t="str">
        <f aca="true" t="shared" si="54" ref="F25:F36">IF(S25&lt;2,TOM,IF($AP25=1,B25,D25))</f>
        <v> </v>
      </c>
      <c r="G25" s="263"/>
      <c r="H25" s="264" t="str">
        <f aca="true" t="shared" si="55" ref="H25:H36">IF(S25&lt;2,TOM,IF($AP25=1,D25,B25))</f>
        <v> </v>
      </c>
      <c r="I25" s="253">
        <f t="shared" si="29"/>
        <v>25</v>
      </c>
      <c r="J25" s="253">
        <f t="shared" si="30"/>
        <v>8</v>
      </c>
      <c r="K25" s="253" t="e">
        <f t="shared" si="31"/>
        <v>#VALUE!</v>
      </c>
      <c r="L25" s="253" t="e">
        <f t="shared" si="32"/>
        <v>#VALUE!</v>
      </c>
      <c r="M25" s="253" t="e">
        <f t="shared" si="33"/>
        <v>#VALUE!</v>
      </c>
      <c r="N25" s="253" t="e">
        <f t="shared" si="34"/>
        <v>#VALUE!</v>
      </c>
      <c r="O25" s="253">
        <f t="shared" si="35"/>
        <v>5</v>
      </c>
      <c r="P25" s="253">
        <f t="shared" si="36"/>
        <v>7</v>
      </c>
      <c r="Q25" s="253">
        <f t="shared" si="36"/>
        <v>9</v>
      </c>
      <c r="R25" s="253">
        <f t="shared" si="36"/>
        <v>16</v>
      </c>
      <c r="S25" s="253">
        <f t="shared" si="37"/>
        <v>1</v>
      </c>
      <c r="T25" s="253" t="str">
        <f t="shared" si="38"/>
        <v>Bane 4 </v>
      </c>
      <c r="U25" s="253" t="str">
        <f t="shared" si="39"/>
        <v> L</v>
      </c>
      <c r="V25" s="253" t="e">
        <f t="shared" si="28"/>
        <v>#VALUE!</v>
      </c>
      <c r="W25" s="254"/>
      <c r="X25" s="253" t="e">
        <f t="shared" si="40"/>
        <v>#VALUE!</v>
      </c>
      <c r="Y25" s="253" t="e">
        <f t="shared" si="41"/>
        <v>#VALUE!</v>
      </c>
      <c r="Z25" s="253" t="e">
        <f t="shared" si="42"/>
        <v>#VALUE!</v>
      </c>
      <c r="AA25" s="254"/>
      <c r="AB25" s="253" t="e">
        <f t="shared" si="43"/>
        <v>#VALUE!</v>
      </c>
      <c r="AC25" s="253" t="e">
        <f t="shared" si="44"/>
        <v>#VALUE!</v>
      </c>
      <c r="AD25" s="253" t="e">
        <f t="shared" si="45"/>
        <v>#VALUE!</v>
      </c>
      <c r="AF25" s="253" t="e">
        <f t="shared" si="46"/>
        <v>#VALUE!</v>
      </c>
      <c r="AG25" s="253" t="e">
        <f t="shared" si="47"/>
        <v>#VALUE!</v>
      </c>
      <c r="AH25" s="253" t="e">
        <f t="shared" si="48"/>
        <v>#VALUE!</v>
      </c>
      <c r="AJ25" s="253">
        <f t="shared" si="49"/>
      </c>
      <c r="AK25" s="253">
        <f t="shared" si="50"/>
      </c>
      <c r="AL25" s="253">
        <f t="shared" si="51"/>
      </c>
      <c r="AN25" s="253" t="e">
        <f t="shared" si="52"/>
        <v>#VALUE!</v>
      </c>
      <c r="AP25" s="254" t="e">
        <f t="shared" si="53"/>
        <v>#VALUE!</v>
      </c>
    </row>
    <row r="26" spans="1:42" ht="11.25">
      <c r="A26" s="267" t="s">
        <v>181</v>
      </c>
      <c r="B26" s="264" t="str">
        <f>REPT(H7,1)</f>
        <v> </v>
      </c>
      <c r="C26" s="264" t="s">
        <v>35</v>
      </c>
      <c r="D26" s="264" t="str">
        <f>REPT(H8,1)</f>
        <v> </v>
      </c>
      <c r="E26" s="145" t="s">
        <v>182</v>
      </c>
      <c r="F26" s="264" t="str">
        <f t="shared" si="54"/>
        <v> </v>
      </c>
      <c r="G26" s="263"/>
      <c r="H26" s="264" t="str">
        <f t="shared" si="55"/>
        <v> </v>
      </c>
      <c r="I26" s="253">
        <f t="shared" si="29"/>
        <v>25</v>
      </c>
      <c r="J26" s="253">
        <f t="shared" si="30"/>
        <v>8</v>
      </c>
      <c r="K26" s="253" t="e">
        <f t="shared" si="31"/>
        <v>#VALUE!</v>
      </c>
      <c r="L26" s="253" t="e">
        <f t="shared" si="32"/>
        <v>#VALUE!</v>
      </c>
      <c r="M26" s="253" t="e">
        <f t="shared" si="33"/>
        <v>#VALUE!</v>
      </c>
      <c r="N26" s="253" t="e">
        <f t="shared" si="34"/>
        <v>#VALUE!</v>
      </c>
      <c r="O26" s="253">
        <f t="shared" si="35"/>
        <v>5</v>
      </c>
      <c r="P26" s="253">
        <f t="shared" si="36"/>
        <v>7</v>
      </c>
      <c r="Q26" s="253">
        <f t="shared" si="36"/>
        <v>9</v>
      </c>
      <c r="R26" s="253">
        <f t="shared" si="36"/>
        <v>16</v>
      </c>
      <c r="S26" s="253">
        <f t="shared" si="37"/>
        <v>1</v>
      </c>
      <c r="T26" s="253" t="str">
        <f t="shared" si="38"/>
        <v>Bane 4 </v>
      </c>
      <c r="U26" s="253" t="str">
        <f t="shared" si="39"/>
        <v> L</v>
      </c>
      <c r="V26" s="253" t="e">
        <f t="shared" si="28"/>
        <v>#VALUE!</v>
      </c>
      <c r="W26" s="254"/>
      <c r="X26" s="253" t="e">
        <f t="shared" si="40"/>
        <v>#VALUE!</v>
      </c>
      <c r="Y26" s="253" t="e">
        <f t="shared" si="41"/>
        <v>#VALUE!</v>
      </c>
      <c r="Z26" s="253" t="e">
        <f t="shared" si="42"/>
        <v>#VALUE!</v>
      </c>
      <c r="AA26" s="254"/>
      <c r="AB26" s="253" t="e">
        <f t="shared" si="43"/>
        <v>#VALUE!</v>
      </c>
      <c r="AC26" s="253" t="e">
        <f t="shared" si="44"/>
        <v>#VALUE!</v>
      </c>
      <c r="AD26" s="253" t="e">
        <f t="shared" si="45"/>
        <v>#VALUE!</v>
      </c>
      <c r="AF26" s="253" t="e">
        <f t="shared" si="46"/>
        <v>#VALUE!</v>
      </c>
      <c r="AG26" s="253" t="e">
        <f t="shared" si="47"/>
        <v>#VALUE!</v>
      </c>
      <c r="AH26" s="253" t="e">
        <f t="shared" si="48"/>
        <v>#VALUE!</v>
      </c>
      <c r="AJ26" s="253">
        <f t="shared" si="49"/>
      </c>
      <c r="AK26" s="253">
        <f t="shared" si="50"/>
      </c>
      <c r="AL26" s="253">
        <f t="shared" si="51"/>
      </c>
      <c r="AN26" s="253" t="e">
        <f t="shared" si="52"/>
        <v>#VALUE!</v>
      </c>
      <c r="AP26" s="254" t="e">
        <f t="shared" si="53"/>
        <v>#VALUE!</v>
      </c>
    </row>
    <row r="27" spans="1:42" ht="11.25">
      <c r="A27" s="267" t="s">
        <v>183</v>
      </c>
      <c r="B27" s="264" t="str">
        <f>REPT(H9,1)</f>
        <v> </v>
      </c>
      <c r="C27" s="264" t="s">
        <v>35</v>
      </c>
      <c r="D27" s="264" t="str">
        <f>REPT(H10,1)</f>
        <v> </v>
      </c>
      <c r="E27" s="145" t="s">
        <v>184</v>
      </c>
      <c r="F27" s="264" t="str">
        <f t="shared" si="54"/>
        <v> </v>
      </c>
      <c r="G27" s="263"/>
      <c r="H27" s="264" t="str">
        <f t="shared" si="55"/>
        <v> </v>
      </c>
      <c r="I27" s="253">
        <f t="shared" si="29"/>
        <v>25</v>
      </c>
      <c r="J27" s="253">
        <f t="shared" si="30"/>
        <v>8</v>
      </c>
      <c r="K27" s="253" t="e">
        <f t="shared" si="31"/>
        <v>#VALUE!</v>
      </c>
      <c r="L27" s="253" t="e">
        <f t="shared" si="32"/>
        <v>#VALUE!</v>
      </c>
      <c r="M27" s="253" t="e">
        <f t="shared" si="33"/>
        <v>#VALUE!</v>
      </c>
      <c r="N27" s="253" t="e">
        <f t="shared" si="34"/>
        <v>#VALUE!</v>
      </c>
      <c r="O27" s="253">
        <f t="shared" si="35"/>
        <v>5</v>
      </c>
      <c r="P27" s="253">
        <f t="shared" si="36"/>
        <v>7</v>
      </c>
      <c r="Q27" s="253">
        <f t="shared" si="36"/>
        <v>9</v>
      </c>
      <c r="R27" s="253">
        <f t="shared" si="36"/>
        <v>16</v>
      </c>
      <c r="S27" s="253">
        <f t="shared" si="37"/>
        <v>1</v>
      </c>
      <c r="T27" s="253" t="str">
        <f t="shared" si="38"/>
        <v>Bane 4 </v>
      </c>
      <c r="U27" s="253" t="str">
        <f t="shared" si="39"/>
        <v> L</v>
      </c>
      <c r="V27" s="253" t="e">
        <f t="shared" si="28"/>
        <v>#VALUE!</v>
      </c>
      <c r="W27" s="254"/>
      <c r="X27" s="253" t="e">
        <f t="shared" si="40"/>
        <v>#VALUE!</v>
      </c>
      <c r="Y27" s="253" t="e">
        <f t="shared" si="41"/>
        <v>#VALUE!</v>
      </c>
      <c r="Z27" s="253" t="e">
        <f t="shared" si="42"/>
        <v>#VALUE!</v>
      </c>
      <c r="AA27" s="254"/>
      <c r="AB27" s="253" t="e">
        <f t="shared" si="43"/>
        <v>#VALUE!</v>
      </c>
      <c r="AC27" s="253" t="e">
        <f t="shared" si="44"/>
        <v>#VALUE!</v>
      </c>
      <c r="AD27" s="253" t="e">
        <f t="shared" si="45"/>
        <v>#VALUE!</v>
      </c>
      <c r="AF27" s="253" t="e">
        <f t="shared" si="46"/>
        <v>#VALUE!</v>
      </c>
      <c r="AG27" s="253" t="e">
        <f t="shared" si="47"/>
        <v>#VALUE!</v>
      </c>
      <c r="AH27" s="253" t="e">
        <f t="shared" si="48"/>
        <v>#VALUE!</v>
      </c>
      <c r="AJ27" s="253">
        <f t="shared" si="49"/>
      </c>
      <c r="AK27" s="253">
        <f t="shared" si="50"/>
      </c>
      <c r="AL27" s="253">
        <f t="shared" si="51"/>
      </c>
      <c r="AN27" s="253" t="e">
        <f t="shared" si="52"/>
        <v>#VALUE!</v>
      </c>
      <c r="AP27" s="254" t="e">
        <f t="shared" si="53"/>
        <v>#VALUE!</v>
      </c>
    </row>
    <row r="28" spans="1:42" ht="11.25">
      <c r="A28" s="267" t="s">
        <v>185</v>
      </c>
      <c r="B28" s="264" t="str">
        <f>REPT(H11,1)</f>
        <v> </v>
      </c>
      <c r="C28" s="264" t="s">
        <v>35</v>
      </c>
      <c r="D28" s="264" t="str">
        <f>REPT(H12,1)</f>
        <v> </v>
      </c>
      <c r="E28" s="145" t="s">
        <v>186</v>
      </c>
      <c r="F28" s="264" t="str">
        <f t="shared" si="54"/>
        <v> </v>
      </c>
      <c r="G28" s="263"/>
      <c r="H28" s="264" t="str">
        <f t="shared" si="55"/>
        <v> </v>
      </c>
      <c r="I28" s="253">
        <f t="shared" si="29"/>
        <v>25</v>
      </c>
      <c r="J28" s="253">
        <f t="shared" si="30"/>
        <v>8</v>
      </c>
      <c r="K28" s="253" t="e">
        <f t="shared" si="31"/>
        <v>#VALUE!</v>
      </c>
      <c r="L28" s="253" t="e">
        <f t="shared" si="32"/>
        <v>#VALUE!</v>
      </c>
      <c r="M28" s="253" t="e">
        <f t="shared" si="33"/>
        <v>#VALUE!</v>
      </c>
      <c r="N28" s="253" t="e">
        <f t="shared" si="34"/>
        <v>#VALUE!</v>
      </c>
      <c r="O28" s="253">
        <f t="shared" si="35"/>
        <v>5</v>
      </c>
      <c r="P28" s="253">
        <f t="shared" si="36"/>
        <v>7</v>
      </c>
      <c r="Q28" s="253">
        <f t="shared" si="36"/>
        <v>9</v>
      </c>
      <c r="R28" s="253">
        <f t="shared" si="36"/>
        <v>16</v>
      </c>
      <c r="S28" s="253">
        <f t="shared" si="37"/>
        <v>1</v>
      </c>
      <c r="T28" s="253" t="str">
        <f t="shared" si="38"/>
        <v>Bane 4 </v>
      </c>
      <c r="U28" s="253" t="str">
        <f t="shared" si="39"/>
        <v> L</v>
      </c>
      <c r="V28" s="253" t="e">
        <f aca="true" t="shared" si="56" ref="V28:V36">IF(VALUE(T28)=VALUE(U28),-99,IF(VALUE(T28)&gt;VALUE(U28),1,5))</f>
        <v>#VALUE!</v>
      </c>
      <c r="W28" s="254"/>
      <c r="X28" s="253" t="e">
        <f t="shared" si="40"/>
        <v>#VALUE!</v>
      </c>
      <c r="Y28" s="253" t="e">
        <f t="shared" si="41"/>
        <v>#VALUE!</v>
      </c>
      <c r="Z28" s="253" t="e">
        <f t="shared" si="42"/>
        <v>#VALUE!</v>
      </c>
      <c r="AA28" s="254"/>
      <c r="AB28" s="253" t="e">
        <f t="shared" si="43"/>
        <v>#VALUE!</v>
      </c>
      <c r="AC28" s="253" t="e">
        <f t="shared" si="44"/>
        <v>#VALUE!</v>
      </c>
      <c r="AD28" s="253" t="e">
        <f t="shared" si="45"/>
        <v>#VALUE!</v>
      </c>
      <c r="AF28" s="253" t="e">
        <f t="shared" si="46"/>
        <v>#VALUE!</v>
      </c>
      <c r="AG28" s="253" t="e">
        <f t="shared" si="47"/>
        <v>#VALUE!</v>
      </c>
      <c r="AH28" s="253" t="e">
        <f t="shared" si="48"/>
        <v>#VALUE!</v>
      </c>
      <c r="AJ28" s="253">
        <f t="shared" si="49"/>
      </c>
      <c r="AK28" s="253">
        <f t="shared" si="50"/>
      </c>
      <c r="AL28" s="253">
        <f t="shared" si="51"/>
      </c>
      <c r="AN28" s="253" t="e">
        <f t="shared" si="52"/>
        <v>#VALUE!</v>
      </c>
      <c r="AP28" s="254" t="e">
        <f t="shared" si="53"/>
        <v>#VALUE!</v>
      </c>
    </row>
    <row r="29" spans="1:42" ht="11.25">
      <c r="A29" s="267" t="s">
        <v>187</v>
      </c>
      <c r="B29" s="264" t="str">
        <f>REPT(F25,1)</f>
        <v> </v>
      </c>
      <c r="C29" s="264" t="s">
        <v>35</v>
      </c>
      <c r="D29" s="264" t="str">
        <f>REPT(F26,1)</f>
        <v> </v>
      </c>
      <c r="E29" s="145" t="s">
        <v>188</v>
      </c>
      <c r="F29" s="264" t="str">
        <f t="shared" si="54"/>
        <v> </v>
      </c>
      <c r="G29" s="263"/>
      <c r="H29" s="264" t="str">
        <f t="shared" si="55"/>
        <v> </v>
      </c>
      <c r="I29" s="253">
        <f t="shared" si="29"/>
        <v>25</v>
      </c>
      <c r="J29" s="253">
        <f t="shared" si="30"/>
        <v>8</v>
      </c>
      <c r="K29" s="253" t="e">
        <f t="shared" si="31"/>
        <v>#VALUE!</v>
      </c>
      <c r="L29" s="253" t="e">
        <f t="shared" si="32"/>
        <v>#VALUE!</v>
      </c>
      <c r="M29" s="253" t="e">
        <f t="shared" si="33"/>
        <v>#VALUE!</v>
      </c>
      <c r="N29" s="253" t="e">
        <f t="shared" si="34"/>
        <v>#VALUE!</v>
      </c>
      <c r="O29" s="253">
        <f t="shared" si="35"/>
        <v>5</v>
      </c>
      <c r="P29" s="253">
        <f t="shared" si="36"/>
        <v>7</v>
      </c>
      <c r="Q29" s="253">
        <f t="shared" si="36"/>
        <v>9</v>
      </c>
      <c r="R29" s="253">
        <f t="shared" si="36"/>
        <v>16</v>
      </c>
      <c r="S29" s="253">
        <f t="shared" si="37"/>
        <v>1</v>
      </c>
      <c r="T29" s="253" t="str">
        <f t="shared" si="38"/>
        <v>Bane 4 </v>
      </c>
      <c r="U29" s="253" t="str">
        <f t="shared" si="39"/>
        <v> L</v>
      </c>
      <c r="V29" s="253" t="e">
        <f t="shared" si="56"/>
        <v>#VALUE!</v>
      </c>
      <c r="W29" s="254"/>
      <c r="X29" s="253" t="e">
        <f t="shared" si="40"/>
        <v>#VALUE!</v>
      </c>
      <c r="Y29" s="253" t="e">
        <f t="shared" si="41"/>
        <v>#VALUE!</v>
      </c>
      <c r="Z29" s="253" t="e">
        <f t="shared" si="42"/>
        <v>#VALUE!</v>
      </c>
      <c r="AA29" s="254"/>
      <c r="AB29" s="253" t="e">
        <f t="shared" si="43"/>
        <v>#VALUE!</v>
      </c>
      <c r="AC29" s="253" t="e">
        <f t="shared" si="44"/>
        <v>#VALUE!</v>
      </c>
      <c r="AD29" s="253" t="e">
        <f t="shared" si="45"/>
        <v>#VALUE!</v>
      </c>
      <c r="AF29" s="253" t="e">
        <f t="shared" si="46"/>
        <v>#VALUE!</v>
      </c>
      <c r="AG29" s="253" t="e">
        <f t="shared" si="47"/>
        <v>#VALUE!</v>
      </c>
      <c r="AH29" s="253" t="e">
        <f t="shared" si="48"/>
        <v>#VALUE!</v>
      </c>
      <c r="AJ29" s="253">
        <f t="shared" si="49"/>
      </c>
      <c r="AK29" s="253">
        <f t="shared" si="50"/>
      </c>
      <c r="AL29" s="253">
        <f t="shared" si="51"/>
      </c>
      <c r="AN29" s="253" t="e">
        <f t="shared" si="52"/>
        <v>#VALUE!</v>
      </c>
      <c r="AP29" s="254" t="e">
        <f t="shared" si="53"/>
        <v>#VALUE!</v>
      </c>
    </row>
    <row r="30" spans="1:42" ht="11.25">
      <c r="A30" s="267" t="s">
        <v>189</v>
      </c>
      <c r="B30" s="264" t="str">
        <f>REPT(F27,1)</f>
        <v> </v>
      </c>
      <c r="C30" s="264" t="s">
        <v>35</v>
      </c>
      <c r="D30" s="264" t="str">
        <f>REPT(F28,1)</f>
        <v> </v>
      </c>
      <c r="E30" s="145" t="s">
        <v>190</v>
      </c>
      <c r="F30" s="264" t="str">
        <f t="shared" si="54"/>
        <v> </v>
      </c>
      <c r="G30" s="263"/>
      <c r="H30" s="264" t="str">
        <f t="shared" si="55"/>
        <v> </v>
      </c>
      <c r="I30" s="253">
        <f t="shared" si="29"/>
        <v>25</v>
      </c>
      <c r="J30" s="253">
        <f t="shared" si="30"/>
        <v>8</v>
      </c>
      <c r="K30" s="253" t="e">
        <f t="shared" si="31"/>
        <v>#VALUE!</v>
      </c>
      <c r="L30" s="253" t="e">
        <f t="shared" si="32"/>
        <v>#VALUE!</v>
      </c>
      <c r="M30" s="253" t="e">
        <f t="shared" si="33"/>
        <v>#VALUE!</v>
      </c>
      <c r="N30" s="253" t="e">
        <f t="shared" si="34"/>
        <v>#VALUE!</v>
      </c>
      <c r="O30" s="253">
        <f t="shared" si="35"/>
        <v>5</v>
      </c>
      <c r="P30" s="253">
        <f t="shared" si="36"/>
        <v>7</v>
      </c>
      <c r="Q30" s="253">
        <f t="shared" si="36"/>
        <v>9</v>
      </c>
      <c r="R30" s="253">
        <f t="shared" si="36"/>
        <v>16</v>
      </c>
      <c r="S30" s="253">
        <f t="shared" si="37"/>
        <v>1</v>
      </c>
      <c r="T30" s="253" t="str">
        <f t="shared" si="38"/>
        <v>Bane 4 </v>
      </c>
      <c r="U30" s="253" t="str">
        <f t="shared" si="39"/>
        <v> L</v>
      </c>
      <c r="V30" s="253" t="e">
        <f t="shared" si="56"/>
        <v>#VALUE!</v>
      </c>
      <c r="W30" s="254"/>
      <c r="X30" s="253" t="e">
        <f t="shared" si="40"/>
        <v>#VALUE!</v>
      </c>
      <c r="Y30" s="253" t="e">
        <f t="shared" si="41"/>
        <v>#VALUE!</v>
      </c>
      <c r="Z30" s="253" t="e">
        <f t="shared" si="42"/>
        <v>#VALUE!</v>
      </c>
      <c r="AA30" s="254"/>
      <c r="AB30" s="253" t="e">
        <f t="shared" si="43"/>
        <v>#VALUE!</v>
      </c>
      <c r="AC30" s="253" t="e">
        <f t="shared" si="44"/>
        <v>#VALUE!</v>
      </c>
      <c r="AD30" s="253" t="e">
        <f t="shared" si="45"/>
        <v>#VALUE!</v>
      </c>
      <c r="AF30" s="253" t="e">
        <f t="shared" si="46"/>
        <v>#VALUE!</v>
      </c>
      <c r="AG30" s="253" t="e">
        <f t="shared" si="47"/>
        <v>#VALUE!</v>
      </c>
      <c r="AH30" s="253" t="e">
        <f t="shared" si="48"/>
        <v>#VALUE!</v>
      </c>
      <c r="AJ30" s="253">
        <f t="shared" si="49"/>
      </c>
      <c r="AK30" s="253">
        <f t="shared" si="50"/>
      </c>
      <c r="AL30" s="253">
        <f t="shared" si="51"/>
      </c>
      <c r="AN30" s="253" t="e">
        <f t="shared" si="52"/>
        <v>#VALUE!</v>
      </c>
      <c r="AP30" s="254" t="e">
        <f t="shared" si="53"/>
        <v>#VALUE!</v>
      </c>
    </row>
    <row r="31" spans="1:42" ht="11.25">
      <c r="A31" s="267" t="s">
        <v>191</v>
      </c>
      <c r="B31" s="264" t="str">
        <f>REPT(F29,1)</f>
        <v> </v>
      </c>
      <c r="C31" s="264" t="s">
        <v>35</v>
      </c>
      <c r="D31" s="264" t="str">
        <f>REPT(F30,1)</f>
        <v> </v>
      </c>
      <c r="E31" s="145" t="s">
        <v>192</v>
      </c>
      <c r="F31" s="264" t="str">
        <f t="shared" si="54"/>
        <v> </v>
      </c>
      <c r="G31" s="263"/>
      <c r="H31" s="264" t="str">
        <f t="shared" si="55"/>
        <v> </v>
      </c>
      <c r="I31" s="253">
        <f t="shared" si="29"/>
        <v>25</v>
      </c>
      <c r="J31" s="253">
        <f t="shared" si="30"/>
        <v>8</v>
      </c>
      <c r="K31" s="253" t="e">
        <f t="shared" si="31"/>
        <v>#VALUE!</v>
      </c>
      <c r="L31" s="253" t="e">
        <f t="shared" si="32"/>
        <v>#VALUE!</v>
      </c>
      <c r="M31" s="253" t="e">
        <f t="shared" si="33"/>
        <v>#VALUE!</v>
      </c>
      <c r="N31" s="253" t="e">
        <f t="shared" si="34"/>
        <v>#VALUE!</v>
      </c>
      <c r="O31" s="253">
        <f t="shared" si="35"/>
        <v>5</v>
      </c>
      <c r="P31" s="253">
        <f t="shared" si="36"/>
        <v>7</v>
      </c>
      <c r="Q31" s="253">
        <f t="shared" si="36"/>
        <v>9</v>
      </c>
      <c r="R31" s="253">
        <f t="shared" si="36"/>
        <v>16</v>
      </c>
      <c r="S31" s="253">
        <f t="shared" si="37"/>
        <v>1</v>
      </c>
      <c r="T31" s="253" t="str">
        <f t="shared" si="38"/>
        <v>Bane 4 </v>
      </c>
      <c r="U31" s="253" t="str">
        <f t="shared" si="39"/>
        <v> S</v>
      </c>
      <c r="V31" s="253" t="e">
        <f t="shared" si="56"/>
        <v>#VALUE!</v>
      </c>
      <c r="W31" s="254"/>
      <c r="X31" s="253" t="e">
        <f t="shared" si="40"/>
        <v>#VALUE!</v>
      </c>
      <c r="Y31" s="253" t="e">
        <f t="shared" si="41"/>
        <v>#VALUE!</v>
      </c>
      <c r="Z31" s="253" t="e">
        <f t="shared" si="42"/>
        <v>#VALUE!</v>
      </c>
      <c r="AA31" s="254"/>
      <c r="AB31" s="253" t="e">
        <f t="shared" si="43"/>
        <v>#VALUE!</v>
      </c>
      <c r="AC31" s="253" t="e">
        <f t="shared" si="44"/>
        <v>#VALUE!</v>
      </c>
      <c r="AD31" s="253" t="e">
        <f t="shared" si="45"/>
        <v>#VALUE!</v>
      </c>
      <c r="AF31" s="253" t="e">
        <f t="shared" si="46"/>
        <v>#VALUE!</v>
      </c>
      <c r="AG31" s="253" t="e">
        <f t="shared" si="47"/>
        <v>#VALUE!</v>
      </c>
      <c r="AH31" s="253" t="e">
        <f t="shared" si="48"/>
        <v>#VALUE!</v>
      </c>
      <c r="AJ31" s="253">
        <f t="shared" si="49"/>
      </c>
      <c r="AK31" s="253">
        <f t="shared" si="50"/>
      </c>
      <c r="AL31" s="253">
        <f t="shared" si="51"/>
      </c>
      <c r="AN31" s="253" t="e">
        <f t="shared" si="52"/>
        <v>#VALUE!</v>
      </c>
      <c r="AP31" s="254" t="e">
        <f t="shared" si="53"/>
        <v>#VALUE!</v>
      </c>
    </row>
    <row r="32" spans="1:42" ht="11.25">
      <c r="A32" s="267" t="s">
        <v>193</v>
      </c>
      <c r="B32" s="264" t="str">
        <f>REPT(H29,1)</f>
        <v> </v>
      </c>
      <c r="C32" s="264" t="s">
        <v>35</v>
      </c>
      <c r="D32" s="264" t="str">
        <f>REPT(H30,1)</f>
        <v> </v>
      </c>
      <c r="E32" s="145" t="s">
        <v>194</v>
      </c>
      <c r="F32" s="264" t="str">
        <f t="shared" si="54"/>
        <v> </v>
      </c>
      <c r="G32" s="263"/>
      <c r="H32" s="264" t="str">
        <f t="shared" si="55"/>
        <v> </v>
      </c>
      <c r="I32" s="253">
        <f t="shared" si="29"/>
        <v>25</v>
      </c>
      <c r="J32" s="253">
        <f t="shared" si="30"/>
        <v>8</v>
      </c>
      <c r="K32" s="253" t="e">
        <f t="shared" si="31"/>
        <v>#VALUE!</v>
      </c>
      <c r="L32" s="253" t="e">
        <f t="shared" si="32"/>
        <v>#VALUE!</v>
      </c>
      <c r="M32" s="253" t="e">
        <f t="shared" si="33"/>
        <v>#VALUE!</v>
      </c>
      <c r="N32" s="253" t="e">
        <f t="shared" si="34"/>
        <v>#VALUE!</v>
      </c>
      <c r="O32" s="253">
        <f t="shared" si="35"/>
        <v>5</v>
      </c>
      <c r="P32" s="253">
        <f t="shared" si="36"/>
        <v>7</v>
      </c>
      <c r="Q32" s="253">
        <f t="shared" si="36"/>
        <v>9</v>
      </c>
      <c r="R32" s="253">
        <f t="shared" si="36"/>
        <v>16</v>
      </c>
      <c r="S32" s="253">
        <f t="shared" si="37"/>
        <v>1</v>
      </c>
      <c r="T32" s="253" t="str">
        <f t="shared" si="38"/>
        <v>Bane 4 </v>
      </c>
      <c r="U32" s="253" t="str">
        <f t="shared" si="39"/>
        <v> S</v>
      </c>
      <c r="V32" s="253" t="e">
        <f t="shared" si="56"/>
        <v>#VALUE!</v>
      </c>
      <c r="W32" s="254"/>
      <c r="X32" s="253" t="e">
        <f t="shared" si="40"/>
        <v>#VALUE!</v>
      </c>
      <c r="Y32" s="253" t="e">
        <f t="shared" si="41"/>
        <v>#VALUE!</v>
      </c>
      <c r="Z32" s="253" t="e">
        <f t="shared" si="42"/>
        <v>#VALUE!</v>
      </c>
      <c r="AA32" s="254"/>
      <c r="AB32" s="253" t="e">
        <f t="shared" si="43"/>
        <v>#VALUE!</v>
      </c>
      <c r="AC32" s="253" t="e">
        <f t="shared" si="44"/>
        <v>#VALUE!</v>
      </c>
      <c r="AD32" s="253" t="e">
        <f t="shared" si="45"/>
        <v>#VALUE!</v>
      </c>
      <c r="AF32" s="253" t="e">
        <f t="shared" si="46"/>
        <v>#VALUE!</v>
      </c>
      <c r="AG32" s="253" t="e">
        <f t="shared" si="47"/>
        <v>#VALUE!</v>
      </c>
      <c r="AH32" s="253" t="e">
        <f t="shared" si="48"/>
        <v>#VALUE!</v>
      </c>
      <c r="AJ32" s="253">
        <f t="shared" si="49"/>
      </c>
      <c r="AK32" s="253">
        <f t="shared" si="50"/>
      </c>
      <c r="AL32" s="253">
        <f t="shared" si="51"/>
      </c>
      <c r="AN32" s="253" t="e">
        <f t="shared" si="52"/>
        <v>#VALUE!</v>
      </c>
      <c r="AP32" s="254" t="e">
        <f t="shared" si="53"/>
        <v>#VALUE!</v>
      </c>
    </row>
    <row r="33" spans="1:42" ht="11.25">
      <c r="A33" s="267" t="s">
        <v>195</v>
      </c>
      <c r="B33" s="264" t="str">
        <f>REPT(H25,1)</f>
        <v> </v>
      </c>
      <c r="C33" s="264" t="s">
        <v>35</v>
      </c>
      <c r="D33" s="264" t="str">
        <f>REPT(H26,1)</f>
        <v> </v>
      </c>
      <c r="E33" s="145" t="s">
        <v>196</v>
      </c>
      <c r="F33" s="264" t="str">
        <f t="shared" si="54"/>
        <v> </v>
      </c>
      <c r="G33" s="263"/>
      <c r="H33" s="264" t="str">
        <f t="shared" si="55"/>
        <v> </v>
      </c>
      <c r="I33" s="253">
        <f t="shared" si="29"/>
        <v>25</v>
      </c>
      <c r="J33" s="253">
        <f t="shared" si="30"/>
        <v>8</v>
      </c>
      <c r="K33" s="253" t="e">
        <f t="shared" si="31"/>
        <v>#VALUE!</v>
      </c>
      <c r="L33" s="253" t="e">
        <f t="shared" si="32"/>
        <v>#VALUE!</v>
      </c>
      <c r="M33" s="253" t="e">
        <f t="shared" si="33"/>
        <v>#VALUE!</v>
      </c>
      <c r="N33" s="253" t="e">
        <f t="shared" si="34"/>
        <v>#VALUE!</v>
      </c>
      <c r="O33" s="253">
        <f t="shared" si="35"/>
        <v>5</v>
      </c>
      <c r="P33" s="253">
        <f t="shared" si="36"/>
        <v>7</v>
      </c>
      <c r="Q33" s="253">
        <f t="shared" si="36"/>
        <v>9</v>
      </c>
      <c r="R33" s="253">
        <f t="shared" si="36"/>
        <v>16</v>
      </c>
      <c r="S33" s="253">
        <f t="shared" si="37"/>
        <v>1</v>
      </c>
      <c r="T33" s="253" t="str">
        <f t="shared" si="38"/>
        <v>Bane 4 </v>
      </c>
      <c r="U33" s="253" t="str">
        <f t="shared" si="39"/>
        <v> L</v>
      </c>
      <c r="V33" s="253" t="e">
        <f t="shared" si="56"/>
        <v>#VALUE!</v>
      </c>
      <c r="W33" s="254"/>
      <c r="X33" s="253" t="e">
        <f t="shared" si="40"/>
        <v>#VALUE!</v>
      </c>
      <c r="Y33" s="253" t="e">
        <f t="shared" si="41"/>
        <v>#VALUE!</v>
      </c>
      <c r="Z33" s="253" t="e">
        <f t="shared" si="42"/>
        <v>#VALUE!</v>
      </c>
      <c r="AA33" s="254"/>
      <c r="AB33" s="253" t="e">
        <f t="shared" si="43"/>
        <v>#VALUE!</v>
      </c>
      <c r="AC33" s="253" t="e">
        <f t="shared" si="44"/>
        <v>#VALUE!</v>
      </c>
      <c r="AD33" s="253" t="e">
        <f t="shared" si="45"/>
        <v>#VALUE!</v>
      </c>
      <c r="AF33" s="253" t="e">
        <f t="shared" si="46"/>
        <v>#VALUE!</v>
      </c>
      <c r="AG33" s="253" t="e">
        <f t="shared" si="47"/>
        <v>#VALUE!</v>
      </c>
      <c r="AH33" s="253" t="e">
        <f t="shared" si="48"/>
        <v>#VALUE!</v>
      </c>
      <c r="AJ33" s="253">
        <f t="shared" si="49"/>
      </c>
      <c r="AK33" s="253">
        <f t="shared" si="50"/>
      </c>
      <c r="AL33" s="253">
        <f t="shared" si="51"/>
      </c>
      <c r="AN33" s="253" t="e">
        <f t="shared" si="52"/>
        <v>#VALUE!</v>
      </c>
      <c r="AP33" s="254" t="e">
        <f t="shared" si="53"/>
        <v>#VALUE!</v>
      </c>
    </row>
    <row r="34" spans="1:42" ht="11.25">
      <c r="A34" s="267" t="s">
        <v>197</v>
      </c>
      <c r="B34" s="264" t="str">
        <f>REPT(H27,1)</f>
        <v> </v>
      </c>
      <c r="C34" s="264" t="s">
        <v>35</v>
      </c>
      <c r="D34" s="264" t="str">
        <f>REPT(H28,1)</f>
        <v> </v>
      </c>
      <c r="E34" s="145" t="s">
        <v>198</v>
      </c>
      <c r="F34" s="264" t="str">
        <f t="shared" si="54"/>
        <v> </v>
      </c>
      <c r="G34" s="263"/>
      <c r="H34" s="264" t="str">
        <f t="shared" si="55"/>
        <v> </v>
      </c>
      <c r="I34" s="253">
        <f t="shared" si="29"/>
        <v>25</v>
      </c>
      <c r="J34" s="253">
        <f t="shared" si="30"/>
        <v>8</v>
      </c>
      <c r="K34" s="253" t="e">
        <f t="shared" si="31"/>
        <v>#VALUE!</v>
      </c>
      <c r="L34" s="253" t="e">
        <f t="shared" si="32"/>
        <v>#VALUE!</v>
      </c>
      <c r="M34" s="253" t="e">
        <f t="shared" si="33"/>
        <v>#VALUE!</v>
      </c>
      <c r="N34" s="253" t="e">
        <f t="shared" si="34"/>
        <v>#VALUE!</v>
      </c>
      <c r="O34" s="253">
        <f t="shared" si="35"/>
        <v>5</v>
      </c>
      <c r="P34" s="253">
        <f t="shared" si="36"/>
        <v>7</v>
      </c>
      <c r="Q34" s="253">
        <f t="shared" si="36"/>
        <v>9</v>
      </c>
      <c r="R34" s="253">
        <f t="shared" si="36"/>
        <v>16</v>
      </c>
      <c r="S34" s="253">
        <f t="shared" si="37"/>
        <v>1</v>
      </c>
      <c r="T34" s="253" t="str">
        <f t="shared" si="38"/>
        <v>Bane 4 </v>
      </c>
      <c r="U34" s="253" t="str">
        <f t="shared" si="39"/>
        <v> L</v>
      </c>
      <c r="V34" s="253" t="e">
        <f t="shared" si="56"/>
        <v>#VALUE!</v>
      </c>
      <c r="W34" s="254"/>
      <c r="X34" s="253" t="e">
        <f t="shared" si="40"/>
        <v>#VALUE!</v>
      </c>
      <c r="Y34" s="253" t="e">
        <f t="shared" si="41"/>
        <v>#VALUE!</v>
      </c>
      <c r="Z34" s="253" t="e">
        <f t="shared" si="42"/>
        <v>#VALUE!</v>
      </c>
      <c r="AA34" s="254"/>
      <c r="AB34" s="253" t="e">
        <f t="shared" si="43"/>
        <v>#VALUE!</v>
      </c>
      <c r="AC34" s="253" t="e">
        <f t="shared" si="44"/>
        <v>#VALUE!</v>
      </c>
      <c r="AD34" s="253" t="e">
        <f t="shared" si="45"/>
        <v>#VALUE!</v>
      </c>
      <c r="AF34" s="253" t="e">
        <f t="shared" si="46"/>
        <v>#VALUE!</v>
      </c>
      <c r="AG34" s="253" t="e">
        <f t="shared" si="47"/>
        <v>#VALUE!</v>
      </c>
      <c r="AH34" s="253" t="e">
        <f t="shared" si="48"/>
        <v>#VALUE!</v>
      </c>
      <c r="AJ34" s="253">
        <f t="shared" si="49"/>
      </c>
      <c r="AK34" s="253">
        <f t="shared" si="50"/>
      </c>
      <c r="AL34" s="253">
        <f t="shared" si="51"/>
      </c>
      <c r="AN34" s="253" t="e">
        <f t="shared" si="52"/>
        <v>#VALUE!</v>
      </c>
      <c r="AP34" s="254" t="e">
        <f t="shared" si="53"/>
        <v>#VALUE!</v>
      </c>
    </row>
    <row r="35" spans="1:42" ht="11.25">
      <c r="A35" s="267" t="s">
        <v>199</v>
      </c>
      <c r="B35" s="264" t="str">
        <f>REPT(F33,1)</f>
        <v> </v>
      </c>
      <c r="C35" s="264" t="s">
        <v>35</v>
      </c>
      <c r="D35" s="264" t="str">
        <f>REPT(F34,1)</f>
        <v> </v>
      </c>
      <c r="E35" s="145" t="s">
        <v>200</v>
      </c>
      <c r="F35" s="264" t="str">
        <f t="shared" si="54"/>
        <v> </v>
      </c>
      <c r="G35" s="263"/>
      <c r="H35" s="264" t="str">
        <f t="shared" si="55"/>
        <v> </v>
      </c>
      <c r="I35" s="253">
        <f t="shared" si="29"/>
        <v>25</v>
      </c>
      <c r="J35" s="253">
        <f t="shared" si="30"/>
        <v>8</v>
      </c>
      <c r="K35" s="253" t="e">
        <f t="shared" si="31"/>
        <v>#VALUE!</v>
      </c>
      <c r="L35" s="253" t="e">
        <f t="shared" si="32"/>
        <v>#VALUE!</v>
      </c>
      <c r="M35" s="253" t="e">
        <f t="shared" si="33"/>
        <v>#VALUE!</v>
      </c>
      <c r="N35" s="253" t="e">
        <f t="shared" si="34"/>
        <v>#VALUE!</v>
      </c>
      <c r="O35" s="253">
        <f t="shared" si="35"/>
        <v>5</v>
      </c>
      <c r="P35" s="253">
        <f t="shared" si="36"/>
        <v>7</v>
      </c>
      <c r="Q35" s="253">
        <f t="shared" si="36"/>
        <v>9</v>
      </c>
      <c r="R35" s="253">
        <f t="shared" si="36"/>
        <v>16</v>
      </c>
      <c r="S35" s="253">
        <f t="shared" si="37"/>
        <v>1</v>
      </c>
      <c r="T35" s="253" t="str">
        <f t="shared" si="38"/>
        <v>Bane 4 </v>
      </c>
      <c r="U35" s="253" t="str">
        <f t="shared" si="39"/>
        <v> S</v>
      </c>
      <c r="V35" s="253" t="e">
        <f t="shared" si="56"/>
        <v>#VALUE!</v>
      </c>
      <c r="W35" s="254"/>
      <c r="X35" s="253" t="e">
        <f t="shared" si="40"/>
        <v>#VALUE!</v>
      </c>
      <c r="Y35" s="253" t="e">
        <f t="shared" si="41"/>
        <v>#VALUE!</v>
      </c>
      <c r="Z35" s="253" t="e">
        <f t="shared" si="42"/>
        <v>#VALUE!</v>
      </c>
      <c r="AA35" s="254"/>
      <c r="AB35" s="253" t="e">
        <f t="shared" si="43"/>
        <v>#VALUE!</v>
      </c>
      <c r="AC35" s="253" t="e">
        <f t="shared" si="44"/>
        <v>#VALUE!</v>
      </c>
      <c r="AD35" s="253" t="e">
        <f t="shared" si="45"/>
        <v>#VALUE!</v>
      </c>
      <c r="AF35" s="253" t="e">
        <f t="shared" si="46"/>
        <v>#VALUE!</v>
      </c>
      <c r="AG35" s="253" t="e">
        <f t="shared" si="47"/>
        <v>#VALUE!</v>
      </c>
      <c r="AH35" s="253" t="e">
        <f t="shared" si="48"/>
        <v>#VALUE!</v>
      </c>
      <c r="AJ35" s="253">
        <f t="shared" si="49"/>
      </c>
      <c r="AK35" s="253">
        <f t="shared" si="50"/>
      </c>
      <c r="AL35" s="253">
        <f t="shared" si="51"/>
      </c>
      <c r="AN35" s="253" t="e">
        <f t="shared" si="52"/>
        <v>#VALUE!</v>
      </c>
      <c r="AP35" s="254" t="e">
        <f t="shared" si="53"/>
        <v>#VALUE!</v>
      </c>
    </row>
    <row r="36" spans="1:42" ht="11.25">
      <c r="A36" s="267" t="s">
        <v>201</v>
      </c>
      <c r="B36" s="264" t="str">
        <f>REPT(H33,1)</f>
        <v> </v>
      </c>
      <c r="C36" s="264" t="s">
        <v>35</v>
      </c>
      <c r="D36" s="264" t="str">
        <f>REPT(H34,1)</f>
        <v> </v>
      </c>
      <c r="E36" s="145" t="s">
        <v>202</v>
      </c>
      <c r="F36" s="264" t="str">
        <f t="shared" si="54"/>
        <v> </v>
      </c>
      <c r="G36" s="263"/>
      <c r="H36" s="264" t="str">
        <f t="shared" si="55"/>
        <v> </v>
      </c>
      <c r="I36" s="253">
        <f t="shared" si="29"/>
        <v>25</v>
      </c>
      <c r="J36" s="253">
        <f t="shared" si="30"/>
        <v>8</v>
      </c>
      <c r="K36" s="253" t="e">
        <f t="shared" si="31"/>
        <v>#VALUE!</v>
      </c>
      <c r="L36" s="253" t="e">
        <f t="shared" si="32"/>
        <v>#VALUE!</v>
      </c>
      <c r="M36" s="253" t="e">
        <f t="shared" si="33"/>
        <v>#VALUE!</v>
      </c>
      <c r="N36" s="253" t="e">
        <f t="shared" si="34"/>
        <v>#VALUE!</v>
      </c>
      <c r="O36" s="253">
        <f t="shared" si="35"/>
        <v>5</v>
      </c>
      <c r="P36" s="253">
        <f t="shared" si="36"/>
        <v>7</v>
      </c>
      <c r="Q36" s="253">
        <f t="shared" si="36"/>
        <v>9</v>
      </c>
      <c r="R36" s="253">
        <f t="shared" si="36"/>
        <v>16</v>
      </c>
      <c r="S36" s="253">
        <f t="shared" si="37"/>
        <v>1</v>
      </c>
      <c r="T36" s="253" t="str">
        <f t="shared" si="38"/>
        <v>Bane 4 </v>
      </c>
      <c r="U36" s="253" t="str">
        <f t="shared" si="39"/>
        <v> S</v>
      </c>
      <c r="V36" s="253" t="e">
        <f t="shared" si="56"/>
        <v>#VALUE!</v>
      </c>
      <c r="W36" s="254"/>
      <c r="X36" s="253" t="e">
        <f t="shared" si="40"/>
        <v>#VALUE!</v>
      </c>
      <c r="Y36" s="253" t="e">
        <f t="shared" si="41"/>
        <v>#VALUE!</v>
      </c>
      <c r="Z36" s="253" t="e">
        <f t="shared" si="42"/>
        <v>#VALUE!</v>
      </c>
      <c r="AA36" s="254"/>
      <c r="AB36" s="253" t="e">
        <f t="shared" si="43"/>
        <v>#VALUE!</v>
      </c>
      <c r="AC36" s="253" t="e">
        <f t="shared" si="44"/>
        <v>#VALUE!</v>
      </c>
      <c r="AD36" s="253" t="e">
        <f t="shared" si="45"/>
        <v>#VALUE!</v>
      </c>
      <c r="AF36" s="253" t="e">
        <f t="shared" si="46"/>
        <v>#VALUE!</v>
      </c>
      <c r="AG36" s="253" t="e">
        <f t="shared" si="47"/>
        <v>#VALUE!</v>
      </c>
      <c r="AH36" s="253" t="e">
        <f t="shared" si="48"/>
        <v>#VALUE!</v>
      </c>
      <c r="AJ36" s="253">
        <f t="shared" si="49"/>
      </c>
      <c r="AK36" s="253">
        <f t="shared" si="50"/>
      </c>
      <c r="AL36" s="253">
        <f t="shared" si="51"/>
      </c>
      <c r="AN36" s="253" t="e">
        <f t="shared" si="52"/>
        <v>#VALUE!</v>
      </c>
      <c r="AP36" s="254" t="e">
        <f t="shared" si="53"/>
        <v>#VALUE!</v>
      </c>
    </row>
    <row r="37" spans="1:42" ht="11.25">
      <c r="A37" s="256"/>
      <c r="B37" s="263"/>
      <c r="C37" s="263"/>
      <c r="D37" s="263"/>
      <c r="E37" s="264"/>
      <c r="F37" s="263"/>
      <c r="G37" s="263"/>
      <c r="H37" s="263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3"/>
      <c r="U37" s="253"/>
      <c r="V37" s="253"/>
      <c r="W37" s="254"/>
      <c r="X37" s="253"/>
      <c r="Y37" s="253"/>
      <c r="Z37" s="253"/>
      <c r="AA37" s="254"/>
      <c r="AB37" s="253"/>
      <c r="AC37" s="252"/>
      <c r="AD37" s="252"/>
      <c r="AN37" s="253"/>
      <c r="AP37" s="254"/>
    </row>
    <row r="45" spans="1:2" ht="9">
      <c r="A45" s="250">
        <v>1</v>
      </c>
      <c r="B45" s="250" t="str">
        <f>F19</f>
        <v> </v>
      </c>
    </row>
    <row r="46" spans="1:2" ht="9">
      <c r="A46" s="250">
        <v>2</v>
      </c>
      <c r="B46" s="250" t="str">
        <f>H19</f>
        <v> </v>
      </c>
    </row>
    <row r="47" spans="1:2" ht="9">
      <c r="A47" s="250">
        <v>3</v>
      </c>
      <c r="B47" s="250" t="str">
        <f>F20</f>
        <v> </v>
      </c>
    </row>
    <row r="48" spans="1:2" ht="9">
      <c r="A48" s="250">
        <v>4</v>
      </c>
      <c r="B48" s="250" t="str">
        <f>H20</f>
        <v> </v>
      </c>
    </row>
    <row r="49" spans="1:2" ht="9">
      <c r="A49" s="250">
        <v>5</v>
      </c>
      <c r="B49" s="250" t="str">
        <f>'HB-Res'!F23</f>
        <v> </v>
      </c>
    </row>
    <row r="50" spans="1:2" ht="9">
      <c r="A50" s="250">
        <v>6</v>
      </c>
      <c r="B50" s="250" t="str">
        <f>H23</f>
        <v> </v>
      </c>
    </row>
    <row r="51" spans="1:2" ht="9">
      <c r="A51" s="250">
        <v>7</v>
      </c>
      <c r="B51" s="250" t="str">
        <f>F24</f>
        <v> </v>
      </c>
    </row>
    <row r="52" spans="1:2" ht="9">
      <c r="A52" s="250">
        <v>8</v>
      </c>
      <c r="B52" s="250" t="str">
        <f>H24</f>
        <v> </v>
      </c>
    </row>
    <row r="53" spans="1:2" ht="9">
      <c r="A53" s="250">
        <v>9</v>
      </c>
      <c r="B53" s="250" t="str">
        <f>F31</f>
        <v> </v>
      </c>
    </row>
    <row r="54" spans="1:2" ht="9">
      <c r="A54" s="250">
        <v>10</v>
      </c>
      <c r="B54" s="250" t="str">
        <f>H31</f>
        <v> </v>
      </c>
    </row>
    <row r="55" spans="1:2" ht="9">
      <c r="A55" s="250">
        <v>11</v>
      </c>
      <c r="B55" s="250" t="str">
        <f>'HB-Res'!F32</f>
        <v> </v>
      </c>
    </row>
    <row r="56" spans="1:2" ht="9">
      <c r="A56" s="250">
        <v>12</v>
      </c>
      <c r="B56" s="250" t="str">
        <f>H32</f>
        <v> </v>
      </c>
    </row>
    <row r="57" spans="1:2" ht="9">
      <c r="A57" s="250">
        <v>13</v>
      </c>
      <c r="B57" s="250" t="str">
        <f>F35</f>
        <v> </v>
      </c>
    </row>
    <row r="58" spans="1:2" ht="9">
      <c r="A58" s="250">
        <v>14</v>
      </c>
      <c r="B58" s="250" t="str">
        <f>H35</f>
        <v> </v>
      </c>
    </row>
    <row r="59" spans="1:2" ht="9">
      <c r="A59" s="250">
        <v>15</v>
      </c>
      <c r="B59" s="250" t="str">
        <f>F36</f>
        <v> </v>
      </c>
    </row>
    <row r="60" spans="1:2" ht="9">
      <c r="A60" s="250">
        <v>16</v>
      </c>
      <c r="B60" s="250" t="str">
        <f>H36</f>
        <v> 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8"/>
  <sheetViews>
    <sheetView showGridLines="0" workbookViewId="0" topLeftCell="A1">
      <selection activeCell="A1" sqref="A1:A3"/>
    </sheetView>
  </sheetViews>
  <sheetFormatPr defaultColWidth="5.21484375" defaultRowHeight="15"/>
  <cols>
    <col min="1" max="1" width="3.99609375" style="221" customWidth="1"/>
    <col min="2" max="2" width="14.10546875" style="220" customWidth="1"/>
    <col min="3" max="4" width="0.55078125" style="220" customWidth="1"/>
    <col min="5" max="5" width="3.88671875" style="220" customWidth="1"/>
    <col min="6" max="6" width="14.10546875" style="220" customWidth="1"/>
    <col min="7" max="8" width="0.55078125" style="220" customWidth="1"/>
    <col min="9" max="9" width="3.99609375" style="220" customWidth="1"/>
    <col min="10" max="10" width="14.10546875" style="220" customWidth="1"/>
    <col min="11" max="12" width="0.55078125" style="220" customWidth="1"/>
    <col min="13" max="13" width="3.99609375" style="220" customWidth="1"/>
    <col min="14" max="14" width="14.10546875" style="220" customWidth="1"/>
    <col min="15" max="15" width="1.4375" style="221" customWidth="1"/>
    <col min="16" max="16" width="3.10546875" style="221" customWidth="1"/>
    <col min="17" max="17" width="19.88671875" style="221" customWidth="1"/>
    <col min="18" max="18" width="2.21484375" style="221" customWidth="1"/>
    <col min="19" max="19" width="26.21484375" style="221" customWidth="1"/>
    <col min="20" max="20" width="3.6640625" style="221" customWidth="1"/>
    <col min="21" max="21" width="12.3359375" style="221" customWidth="1"/>
    <col min="22" max="23" width="3.10546875" style="221" customWidth="1"/>
    <col min="24" max="24" width="3.6640625" style="221" customWidth="1"/>
    <col min="25" max="25" width="11.21484375" style="221" customWidth="1"/>
    <col min="26" max="26" width="1.99609375" style="221" customWidth="1"/>
    <col min="27" max="27" width="3.6640625" style="221" customWidth="1"/>
    <col min="28" max="28" width="12.3359375" style="221" customWidth="1"/>
    <col min="29" max="30" width="3.10546875" style="221" customWidth="1"/>
    <col min="31" max="31" width="3.6640625" style="221" customWidth="1"/>
    <col min="32" max="32" width="12.3359375" style="221" customWidth="1"/>
    <col min="33" max="35" width="5.21484375" style="221" customWidth="1"/>
    <col min="36" max="36" width="3.6640625" style="221" customWidth="1"/>
    <col min="37" max="37" width="12.3359375" style="221" customWidth="1"/>
    <col min="38" max="39" width="3.10546875" style="221" customWidth="1"/>
    <col min="40" max="40" width="3.6640625" style="221" customWidth="1"/>
    <col min="41" max="41" width="12.3359375" style="221" customWidth="1"/>
    <col min="42" max="43" width="3.10546875" style="221" customWidth="1"/>
    <col min="44" max="44" width="3.6640625" style="221" customWidth="1"/>
    <col min="45" max="45" width="12.3359375" style="221" customWidth="1"/>
    <col min="46" max="16384" width="5.21484375" style="221" customWidth="1"/>
  </cols>
  <sheetData>
    <row r="1" spans="1:27" s="150" customFormat="1" ht="35.25">
      <c r="A1" s="329" t="str">
        <f>Parametre!$B$2</f>
        <v>Aalborg Squash Klub</v>
      </c>
      <c r="B1" s="149"/>
      <c r="C1" s="327"/>
      <c r="D1" s="327"/>
      <c r="E1" s="149"/>
      <c r="F1" s="149"/>
      <c r="G1" s="149"/>
      <c r="H1" s="149"/>
      <c r="I1" s="149"/>
      <c r="J1" s="149"/>
      <c r="K1" s="149"/>
      <c r="L1" s="149"/>
      <c r="M1" s="149"/>
      <c r="N1" s="149"/>
      <c r="Z1" s="151"/>
      <c r="AA1" s="151"/>
    </row>
    <row r="2" spans="1:27" s="150" customFormat="1" ht="35.25">
      <c r="A2" s="329" t="str">
        <f>Parametre!$B$1</f>
        <v>Forza Challenger</v>
      </c>
      <c r="B2" s="149"/>
      <c r="C2" s="327"/>
      <c r="D2" s="327"/>
      <c r="E2" s="149"/>
      <c r="F2" s="149"/>
      <c r="G2" s="149"/>
      <c r="H2" s="149"/>
      <c r="I2" s="149"/>
      <c r="J2" s="149"/>
      <c r="K2" s="149"/>
      <c r="L2" s="149"/>
      <c r="M2" s="149"/>
      <c r="N2" s="149"/>
      <c r="Z2" s="151"/>
      <c r="AA2" s="151"/>
    </row>
    <row r="3" spans="1:27" s="150" customFormat="1" ht="35.25">
      <c r="A3" s="332" t="str">
        <f>'HC-Res'!A1</f>
        <v>Herre C</v>
      </c>
      <c r="B3" s="149"/>
      <c r="C3" s="327"/>
      <c r="D3" s="327"/>
      <c r="E3" s="149"/>
      <c r="F3" s="149"/>
      <c r="G3" s="149"/>
      <c r="H3" s="149"/>
      <c r="I3" s="149"/>
      <c r="J3" s="149"/>
      <c r="K3" s="149"/>
      <c r="L3" s="149"/>
      <c r="M3" s="149"/>
      <c r="N3" s="149"/>
      <c r="Z3" s="151"/>
      <c r="AA3" s="151"/>
    </row>
    <row r="4" spans="1:14" s="218" customFormat="1" ht="14.25" customHeight="1">
      <c r="A4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9" ht="26.25" customHeight="1">
      <c r="A5" s="219"/>
      <c r="O5" s="219"/>
      <c r="P5" s="219"/>
      <c r="Q5" s="219"/>
      <c r="R5" s="219"/>
      <c r="S5" s="219"/>
    </row>
    <row r="6" spans="1:19" ht="9">
      <c r="A6" s="219"/>
      <c r="B6" s="220" t="s">
        <v>0</v>
      </c>
      <c r="O6" s="219"/>
      <c r="P6" s="219"/>
      <c r="Q6" s="219"/>
      <c r="R6" s="219"/>
      <c r="S6" s="219"/>
    </row>
    <row r="7" spans="1:19" ht="13.5">
      <c r="A7" s="219"/>
      <c r="E7" s="222"/>
      <c r="F7" s="223" t="s">
        <v>1</v>
      </c>
      <c r="G7" s="224"/>
      <c r="H7" s="224"/>
      <c r="I7" s="225"/>
      <c r="J7" s="223" t="s">
        <v>2</v>
      </c>
      <c r="K7" s="224"/>
      <c r="L7" s="224"/>
      <c r="M7" s="224"/>
      <c r="N7" s="223" t="s">
        <v>3</v>
      </c>
      <c r="O7" s="219"/>
      <c r="P7" s="328">
        <v>1</v>
      </c>
      <c r="Q7" s="183" t="s">
        <v>4</v>
      </c>
      <c r="R7" s="294"/>
      <c r="S7" s="227"/>
    </row>
    <row r="8" spans="1:19" ht="10.5" customHeight="1">
      <c r="A8" s="220"/>
      <c r="B8" s="228" t="str">
        <f>IF('HC-Res'!$S$5=0,TOM,'HC-Res'!$E$5)</f>
        <v>Bane 1 / Fredag kl. 22:00</v>
      </c>
      <c r="O8" s="219"/>
      <c r="P8" s="328">
        <v>16</v>
      </c>
      <c r="Q8" s="183" t="s">
        <v>5</v>
      </c>
      <c r="R8" s="294"/>
      <c r="S8" s="227"/>
    </row>
    <row r="9" spans="1:19" ht="10.5" customHeight="1">
      <c r="A9" s="229" t="s">
        <v>6</v>
      </c>
      <c r="B9" s="230" t="str">
        <f>Q7</f>
        <v>1. seedet</v>
      </c>
      <c r="O9" s="219"/>
      <c r="P9" s="328">
        <v>9</v>
      </c>
      <c r="Q9" s="183" t="s">
        <v>5</v>
      </c>
      <c r="R9" s="294"/>
      <c r="S9" s="227"/>
    </row>
    <row r="10" spans="1:19" ht="10.5" customHeight="1" thickBot="1">
      <c r="A10" s="231" t="str">
        <f>'HC-Res'!$A$5</f>
        <v>HC-01</v>
      </c>
      <c r="B10" s="232" t="str">
        <f>Q8</f>
        <v>9.-16. seedet</v>
      </c>
      <c r="C10" s="233"/>
      <c r="F10" s="228" t="str">
        <f>IF('HC-Res'!$S$13=0,TOM,'HC-Res'!$E$13)</f>
        <v>Bane 5 / Lørdag Kl. 11:40</v>
      </c>
      <c r="O10" s="219"/>
      <c r="P10" s="328">
        <v>8</v>
      </c>
      <c r="Q10" s="183" t="s">
        <v>5</v>
      </c>
      <c r="R10" s="294"/>
      <c r="S10" s="227"/>
    </row>
    <row r="11" spans="1:19" ht="10.5" customHeight="1">
      <c r="A11" s="220"/>
      <c r="C11" s="234"/>
      <c r="D11" s="235"/>
      <c r="E11" s="229" t="s">
        <v>6</v>
      </c>
      <c r="F11" s="230" t="str">
        <f>'HC-Res'!$B$13</f>
        <v> </v>
      </c>
      <c r="G11" s="236"/>
      <c r="O11" s="219"/>
      <c r="P11" s="328">
        <v>5</v>
      </c>
      <c r="Q11" s="183" t="s">
        <v>7</v>
      </c>
      <c r="R11" s="294"/>
      <c r="S11" s="227"/>
    </row>
    <row r="12" spans="1:19" ht="10.5" customHeight="1" thickBot="1">
      <c r="A12" s="220"/>
      <c r="B12" s="228" t="str">
        <f>IF('HC-Res'!$S$6=0,TOM,'HC-Res'!$E$6)</f>
        <v>Bane 3 / Fredag kl. 22:00</v>
      </c>
      <c r="C12" s="234"/>
      <c r="E12" s="231" t="str">
        <f>'HC-Res'!$A$13</f>
        <v>HC-09</v>
      </c>
      <c r="F12" s="232" t="str">
        <f>'HC-Res'!$D$13</f>
        <v> </v>
      </c>
      <c r="G12" s="233"/>
      <c r="O12" s="219"/>
      <c r="P12" s="328">
        <v>12</v>
      </c>
      <c r="Q12" s="183" t="s">
        <v>7</v>
      </c>
      <c r="R12" s="294"/>
      <c r="S12" s="227"/>
    </row>
    <row r="13" spans="1:19" ht="10.5" customHeight="1">
      <c r="A13" s="229" t="s">
        <v>6</v>
      </c>
      <c r="B13" s="230" t="str">
        <f>Q9</f>
        <v>9.-16. seedet</v>
      </c>
      <c r="C13" s="237"/>
      <c r="G13" s="234"/>
      <c r="H13" s="238"/>
      <c r="O13" s="219"/>
      <c r="P13" s="328">
        <v>13</v>
      </c>
      <c r="Q13" s="183" t="s">
        <v>5</v>
      </c>
      <c r="R13" s="294"/>
      <c r="S13" s="227"/>
    </row>
    <row r="14" spans="1:19" ht="10.5" customHeight="1" thickBot="1">
      <c r="A14" s="231" t="str">
        <f>'HC-Res'!$A$6</f>
        <v>HC-02</v>
      </c>
      <c r="B14" s="232" t="str">
        <f>Q10</f>
        <v>9.-16. seedet</v>
      </c>
      <c r="G14" s="234"/>
      <c r="H14" s="238"/>
      <c r="J14" s="228" t="str">
        <f>IF('HC-Res'!$S$17=0,TOM,'HC-Res'!$E$17)</f>
        <v>Bane 5 / Lørdag Kl. 17:00</v>
      </c>
      <c r="O14" s="219"/>
      <c r="P14" s="328">
        <v>4</v>
      </c>
      <c r="Q14" s="183" t="s">
        <v>8</v>
      </c>
      <c r="R14" s="294"/>
      <c r="S14" s="227"/>
    </row>
    <row r="15" spans="1:19" ht="10.5" customHeight="1">
      <c r="A15" s="220"/>
      <c r="B15" s="220" t="s">
        <v>0</v>
      </c>
      <c r="G15" s="234"/>
      <c r="H15" s="239"/>
      <c r="I15" s="229" t="s">
        <v>6</v>
      </c>
      <c r="J15" s="230" t="str">
        <f>'HC-Res'!$B$17</f>
        <v> </v>
      </c>
      <c r="K15" s="235"/>
      <c r="O15" s="219"/>
      <c r="P15" s="328">
        <v>3</v>
      </c>
      <c r="Q15" s="183" t="s">
        <v>8</v>
      </c>
      <c r="R15" s="294"/>
      <c r="S15" s="227"/>
    </row>
    <row r="16" spans="1:19" ht="10.5" customHeight="1" thickBot="1">
      <c r="A16" s="220"/>
      <c r="B16" s="228" t="str">
        <f>IF('HC-Res'!$S$7=0,TOM,'HC-Res'!$E$7)</f>
        <v>Bane 3 / Fredag kl. 22:40</v>
      </c>
      <c r="G16" s="234"/>
      <c r="H16" s="238"/>
      <c r="I16" s="231" t="str">
        <f>'HC-Res'!$A$17</f>
        <v>HC-13</v>
      </c>
      <c r="J16" s="232" t="str">
        <f>'HC-Res'!$D$17</f>
        <v> </v>
      </c>
      <c r="K16" s="233"/>
      <c r="O16" s="219"/>
      <c r="P16" s="328">
        <v>14</v>
      </c>
      <c r="Q16" s="183" t="s">
        <v>5</v>
      </c>
      <c r="R16" s="294"/>
      <c r="S16" s="227"/>
    </row>
    <row r="17" spans="1:19" ht="10.5" customHeight="1">
      <c r="A17" s="229" t="s">
        <v>6</v>
      </c>
      <c r="B17" s="230" t="str">
        <f>Q11</f>
        <v>5.-8. seedet</v>
      </c>
      <c r="G17" s="234"/>
      <c r="H17" s="238"/>
      <c r="K17" s="234"/>
      <c r="L17" s="238"/>
      <c r="O17" s="219"/>
      <c r="P17" s="328">
        <v>11</v>
      </c>
      <c r="Q17" s="183" t="s">
        <v>5</v>
      </c>
      <c r="R17" s="294"/>
      <c r="S17" s="227"/>
    </row>
    <row r="18" spans="1:19" ht="10.5" customHeight="1" thickBot="1">
      <c r="A18" s="231" t="str">
        <f>'HC-Res'!$A$7</f>
        <v>HC-03</v>
      </c>
      <c r="B18" s="232" t="str">
        <f>Q12</f>
        <v>5.-8. seedet</v>
      </c>
      <c r="C18" s="233"/>
      <c r="F18" s="228" t="str">
        <f>IF('HC-Res'!$S$14=0,TOM,'HC-Res'!$E$14)</f>
        <v>Bane 5 / Lørdag Kl. 12:20</v>
      </c>
      <c r="G18" s="234"/>
      <c r="H18" s="238"/>
      <c r="K18" s="234"/>
      <c r="L18" s="238"/>
      <c r="O18" s="219"/>
      <c r="P18" s="328">
        <v>6</v>
      </c>
      <c r="Q18" s="183" t="s">
        <v>7</v>
      </c>
      <c r="R18" s="294"/>
      <c r="S18" s="227"/>
    </row>
    <row r="19" spans="1:19" ht="10.5" customHeight="1">
      <c r="A19" s="220"/>
      <c r="C19" s="234"/>
      <c r="D19" s="235"/>
      <c r="E19" s="229" t="s">
        <v>6</v>
      </c>
      <c r="F19" s="230" t="str">
        <f>'HC-Res'!$B$14</f>
        <v> </v>
      </c>
      <c r="G19" s="237"/>
      <c r="L19" s="238"/>
      <c r="O19" s="219"/>
      <c r="P19" s="328">
        <v>7</v>
      </c>
      <c r="Q19" s="183" t="s">
        <v>7</v>
      </c>
      <c r="R19" s="294"/>
      <c r="S19" s="227"/>
    </row>
    <row r="20" spans="1:19" ht="10.5" customHeight="1" thickBot="1">
      <c r="A20" s="220"/>
      <c r="B20" s="228" t="str">
        <f>IF('HC-Res'!$S$8=0,TOM,'HC-Res'!$E$8)</f>
        <v>Bane 1 / Fredag kl. 22:40</v>
      </c>
      <c r="C20" s="234"/>
      <c r="E20" s="231" t="str">
        <f>'HC-Res'!$A$14</f>
        <v>HC-10</v>
      </c>
      <c r="F20" s="232" t="str">
        <f>'HC-Res'!$D$14</f>
        <v> </v>
      </c>
      <c r="L20" s="238"/>
      <c r="O20" s="219"/>
      <c r="P20" s="328">
        <v>10</v>
      </c>
      <c r="Q20" s="183" t="s">
        <v>5</v>
      </c>
      <c r="R20" s="294"/>
      <c r="S20" s="227"/>
    </row>
    <row r="21" spans="1:19" ht="10.5" customHeight="1">
      <c r="A21" s="229" t="s">
        <v>6</v>
      </c>
      <c r="B21" s="230" t="str">
        <f>Q13</f>
        <v>9.-16. seedet</v>
      </c>
      <c r="C21" s="237"/>
      <c r="L21" s="238"/>
      <c r="O21" s="219"/>
      <c r="P21" s="328">
        <v>15</v>
      </c>
      <c r="Q21" s="183" t="s">
        <v>5</v>
      </c>
      <c r="R21" s="294"/>
      <c r="S21" s="227"/>
    </row>
    <row r="22" spans="1:19" ht="10.5" customHeight="1" thickBot="1">
      <c r="A22" s="231" t="str">
        <f>'HC-Res'!$A$8</f>
        <v>HC-04</v>
      </c>
      <c r="B22" s="232" t="str">
        <f>Q14</f>
        <v>3.-4. seedet</v>
      </c>
      <c r="L22" s="238"/>
      <c r="N22" s="228" t="str">
        <f>IF('HC-Res'!$S$19=0,TOM,'HC-Res'!$E$19)</f>
        <v>Bane 1 / Søndag Kl. 11:00</v>
      </c>
      <c r="O22" s="219"/>
      <c r="P22" s="328">
        <v>2</v>
      </c>
      <c r="Q22" s="183" t="s">
        <v>9</v>
      </c>
      <c r="R22" s="294"/>
      <c r="S22" s="227"/>
    </row>
    <row r="23" spans="1:19" ht="10.5" customHeight="1">
      <c r="A23" s="220"/>
      <c r="K23" s="234"/>
      <c r="L23" s="239"/>
      <c r="M23" s="229" t="s">
        <v>6</v>
      </c>
      <c r="N23" s="230" t="str">
        <f>'HC-Res'!$B$19</f>
        <v> </v>
      </c>
      <c r="O23" s="219"/>
      <c r="P23" s="219"/>
      <c r="Q23" s="221" t="s">
        <v>0</v>
      </c>
      <c r="R23" s="219"/>
      <c r="S23" s="219"/>
    </row>
    <row r="24" spans="1:19" ht="10.5" customHeight="1" thickBot="1">
      <c r="A24" s="220"/>
      <c r="B24" s="228" t="str">
        <f>IF('HC-Res'!$S$9=0,TOM,'HC-Res'!$E$9)</f>
        <v>Bane 2 / Fredag kl. 22:40</v>
      </c>
      <c r="K24" s="234"/>
      <c r="L24" s="238"/>
      <c r="M24" s="231" t="str">
        <f>'HC-Res'!$A$19</f>
        <v>HC-15</v>
      </c>
      <c r="N24" s="232" t="str">
        <f>'HC-Res'!$D$19</f>
        <v> </v>
      </c>
      <c r="O24" s="219"/>
      <c r="P24" s="219"/>
      <c r="Q24" s="240"/>
      <c r="R24" s="219"/>
      <c r="S24" s="219"/>
    </row>
    <row r="25" spans="1:19" ht="10.5" customHeight="1">
      <c r="A25" s="229" t="s">
        <v>6</v>
      </c>
      <c r="B25" s="230" t="str">
        <f>Q15</f>
        <v>3.-4. seedet</v>
      </c>
      <c r="L25" s="238"/>
      <c r="O25" s="219"/>
      <c r="P25" s="219"/>
      <c r="Q25" s="240"/>
      <c r="R25" s="219"/>
      <c r="S25" s="219"/>
    </row>
    <row r="26" spans="1:19" ht="10.5" customHeight="1" thickBot="1">
      <c r="A26" s="231" t="str">
        <f>'HC-Res'!$A$9</f>
        <v>HC-05</v>
      </c>
      <c r="B26" s="232" t="str">
        <f>Q16</f>
        <v>9.-16. seedet</v>
      </c>
      <c r="C26" s="233"/>
      <c r="F26" s="228" t="str">
        <f>IF('HC-Res'!$S$15=0,TOM,'HC-Res'!$E$15)</f>
        <v>Bane 5 / Lørdag Kl. 13:00</v>
      </c>
      <c r="L26" s="238"/>
      <c r="O26" s="219"/>
      <c r="P26" s="219"/>
      <c r="Q26" s="240"/>
      <c r="R26" s="219"/>
      <c r="S26" s="219"/>
    </row>
    <row r="27" spans="1:19" ht="10.5" customHeight="1">
      <c r="A27" s="220"/>
      <c r="C27" s="234"/>
      <c r="D27" s="235"/>
      <c r="E27" s="229" t="s">
        <v>6</v>
      </c>
      <c r="F27" s="230" t="str">
        <f>'HC-Res'!$B$15</f>
        <v> </v>
      </c>
      <c r="G27" s="236"/>
      <c r="L27" s="238"/>
      <c r="O27" s="219"/>
      <c r="P27" s="219"/>
      <c r="Q27" s="240"/>
      <c r="R27" s="219"/>
      <c r="S27" s="219"/>
    </row>
    <row r="28" spans="1:19" ht="10.5" customHeight="1" thickBot="1">
      <c r="A28" s="220"/>
      <c r="B28" s="228" t="str">
        <f>IF('HC-Res'!$S$10=0,TOM,'HC-Res'!$E$10)</f>
        <v>Bane 4 / Fredag kl. 22:40</v>
      </c>
      <c r="C28" s="234"/>
      <c r="E28" s="231" t="str">
        <f>'HC-Res'!$A$15</f>
        <v>HC-11</v>
      </c>
      <c r="F28" s="232" t="str">
        <f>'HC-Res'!$D$15</f>
        <v> </v>
      </c>
      <c r="G28" s="233"/>
      <c r="L28" s="238"/>
      <c r="O28" s="219"/>
      <c r="P28" s="219"/>
      <c r="Q28" s="240"/>
      <c r="R28" s="219"/>
      <c r="S28" s="219"/>
    </row>
    <row r="29" spans="1:19" ht="10.5" customHeight="1">
      <c r="A29" s="229" t="s">
        <v>6</v>
      </c>
      <c r="B29" s="230" t="str">
        <f>Q17</f>
        <v>9.-16. seedet</v>
      </c>
      <c r="C29" s="237"/>
      <c r="G29" s="234"/>
      <c r="H29" s="238"/>
      <c r="L29" s="238"/>
      <c r="O29" s="219"/>
      <c r="P29" s="219"/>
      <c r="Q29" s="240"/>
      <c r="R29" s="219"/>
      <c r="S29" s="219"/>
    </row>
    <row r="30" spans="1:19" ht="10.5" customHeight="1" thickBot="1">
      <c r="A30" s="231" t="str">
        <f>'HC-Res'!$A$10</f>
        <v>HC-06</v>
      </c>
      <c r="B30" s="232" t="str">
        <f>Q18</f>
        <v>5.-8. seedet</v>
      </c>
      <c r="G30" s="234"/>
      <c r="H30" s="238"/>
      <c r="J30" s="228" t="str">
        <f>IF('HC-Res'!$S$18=0,TOM,'HC-Res'!$E$18)</f>
        <v>Bane 5 / Lørdag Kl. 17:40</v>
      </c>
      <c r="L30" s="238"/>
      <c r="O30" s="219"/>
      <c r="P30" s="219"/>
      <c r="Q30" s="240"/>
      <c r="R30" s="219"/>
      <c r="S30" s="219"/>
    </row>
    <row r="31" spans="1:19" ht="10.5" customHeight="1">
      <c r="A31" s="220"/>
      <c r="G31" s="234"/>
      <c r="H31" s="239"/>
      <c r="I31" s="229" t="s">
        <v>6</v>
      </c>
      <c r="J31" s="230" t="str">
        <f>'HC-Res'!$B$18</f>
        <v> </v>
      </c>
      <c r="K31" s="237"/>
      <c r="O31" s="219"/>
      <c r="P31" s="219"/>
      <c r="Q31" s="240"/>
      <c r="R31" s="219"/>
      <c r="S31" s="219"/>
    </row>
    <row r="32" spans="1:19" ht="10.5" customHeight="1" thickBot="1">
      <c r="A32" s="220"/>
      <c r="B32" s="228" t="str">
        <f>IF('HC-Res'!$S$11=0,TOM,'HC-Res'!$E$11)</f>
        <v>Bane 5 / Fredag kl. 22:40</v>
      </c>
      <c r="G32" s="234"/>
      <c r="H32" s="238"/>
      <c r="I32" s="231" t="str">
        <f>'HC-Res'!$A$18</f>
        <v>HC-14</v>
      </c>
      <c r="J32" s="232" t="str">
        <f>'HC-Res'!$D$18</f>
        <v> </v>
      </c>
      <c r="O32" s="219"/>
      <c r="P32" s="219"/>
      <c r="Q32" s="240"/>
      <c r="R32" s="219"/>
      <c r="S32" s="219"/>
    </row>
    <row r="33" spans="1:19" ht="10.5" customHeight="1">
      <c r="A33" s="229" t="s">
        <v>6</v>
      </c>
      <c r="B33" s="230" t="str">
        <f>Q19</f>
        <v>5.-8. seedet</v>
      </c>
      <c r="G33" s="234"/>
      <c r="H33" s="238"/>
      <c r="O33" s="219"/>
      <c r="P33" s="219"/>
      <c r="Q33" s="240"/>
      <c r="R33" s="219"/>
      <c r="S33" s="219"/>
    </row>
    <row r="34" spans="1:19" ht="10.5" customHeight="1" thickBot="1">
      <c r="A34" s="231" t="str">
        <f>'HC-Res'!$A$11</f>
        <v>HC-07</v>
      </c>
      <c r="B34" s="232" t="str">
        <f>Q20</f>
        <v>9.-16. seedet</v>
      </c>
      <c r="C34" s="233"/>
      <c r="F34" s="228" t="str">
        <f>IF('HC-Res'!$S$16=0,TOM,'HC-Res'!$E$16)</f>
        <v>Bane 5 / Lørdag Kl. 13:40</v>
      </c>
      <c r="G34" s="234"/>
      <c r="H34" s="238"/>
      <c r="O34" s="219"/>
      <c r="P34" s="219"/>
      <c r="Q34" s="240"/>
      <c r="R34" s="219"/>
      <c r="S34" s="219"/>
    </row>
    <row r="35" spans="1:19" ht="10.5" customHeight="1">
      <c r="A35" s="220"/>
      <c r="C35" s="234"/>
      <c r="D35" s="235"/>
      <c r="E35" s="229" t="s">
        <v>6</v>
      </c>
      <c r="F35" s="230" t="str">
        <f>'HC-Res'!$B$16</f>
        <v> </v>
      </c>
      <c r="G35" s="237"/>
      <c r="O35" s="219"/>
      <c r="P35" s="219"/>
      <c r="Q35" s="240"/>
      <c r="R35" s="219"/>
      <c r="S35" s="219"/>
    </row>
    <row r="36" spans="1:19" ht="10.5" customHeight="1" thickBot="1">
      <c r="A36" s="220"/>
      <c r="B36" s="228" t="str">
        <f>IF('HC-Res'!$S$12=0,TOM,'HC-Res'!$E$12)</f>
        <v>Bane 2 / Fredag kl. 22:00</v>
      </c>
      <c r="C36" s="234"/>
      <c r="E36" s="231" t="str">
        <f>'HC-Res'!$A$16</f>
        <v>HC-12</v>
      </c>
      <c r="F36" s="232" t="str">
        <f>'HC-Res'!$D$16</f>
        <v> </v>
      </c>
      <c r="O36" s="219"/>
      <c r="P36" s="219"/>
      <c r="Q36" s="240"/>
      <c r="R36" s="219"/>
      <c r="S36" s="219"/>
    </row>
    <row r="37" spans="1:19" ht="10.5" customHeight="1">
      <c r="A37" s="229" t="s">
        <v>6</v>
      </c>
      <c r="B37" s="230" t="str">
        <f>Q21</f>
        <v>9.-16. seedet</v>
      </c>
      <c r="C37" s="237"/>
      <c r="O37" s="219"/>
      <c r="P37" s="219"/>
      <c r="Q37" s="240"/>
      <c r="R37" s="219"/>
      <c r="S37" s="219"/>
    </row>
    <row r="38" spans="1:19" ht="10.5" customHeight="1" thickBot="1">
      <c r="A38" s="231" t="str">
        <f>'HC-Res'!$A$12</f>
        <v>HC-08</v>
      </c>
      <c r="B38" s="232" t="str">
        <f>Q22</f>
        <v>2. seedet</v>
      </c>
      <c r="O38" s="219"/>
      <c r="P38" s="219"/>
      <c r="Q38" s="240"/>
      <c r="R38" s="219"/>
      <c r="S38" s="219"/>
    </row>
    <row r="39" spans="1:19" ht="10.5" customHeight="1">
      <c r="A39" s="220"/>
      <c r="O39" s="219"/>
      <c r="P39" s="219"/>
      <c r="Q39" s="240"/>
      <c r="R39" s="219"/>
      <c r="S39" s="219"/>
    </row>
    <row r="40" spans="1:19" ht="10.5" customHeight="1">
      <c r="A40" s="220"/>
      <c r="O40" s="219"/>
      <c r="P40" s="219"/>
      <c r="Q40" s="219"/>
      <c r="R40" s="219"/>
      <c r="S40" s="219"/>
    </row>
    <row r="41" spans="1:19" ht="10.5" customHeight="1">
      <c r="A41" s="220"/>
      <c r="B41" s="228" t="str">
        <f>IF('HC-Res'!$S$20=0,TOM,'HC-Res'!$E$20)</f>
        <v>Bane 5 / Søndag Kl. 13:00</v>
      </c>
      <c r="O41" s="219"/>
      <c r="P41" s="219"/>
      <c r="Q41" s="219"/>
      <c r="R41" s="219"/>
      <c r="S41" s="219"/>
    </row>
    <row r="42" spans="1:19" ht="10.5" customHeight="1">
      <c r="A42" s="229" t="s">
        <v>6</v>
      </c>
      <c r="B42" s="230" t="str">
        <f>'HC-Res'!$B$20</f>
        <v> </v>
      </c>
      <c r="O42" s="219"/>
      <c r="P42" s="219"/>
      <c r="Q42" s="219"/>
      <c r="R42" s="219"/>
      <c r="S42" s="219"/>
    </row>
    <row r="43" spans="1:19" ht="10.5" customHeight="1" thickBot="1">
      <c r="A43" s="231" t="str">
        <f>'HC-Res'!$A$20</f>
        <v>HC-16</v>
      </c>
      <c r="B43" s="232" t="str">
        <f>'HC-Res'!$D$20</f>
        <v> </v>
      </c>
      <c r="C43" s="241" t="s">
        <v>10</v>
      </c>
      <c r="O43" s="219"/>
      <c r="P43" s="219"/>
      <c r="Q43" s="219"/>
      <c r="R43" s="219"/>
      <c r="S43" s="219"/>
    </row>
    <row r="44" spans="1:19" ht="10.5" customHeight="1">
      <c r="A44" s="220"/>
      <c r="O44" s="219"/>
      <c r="P44" s="219"/>
      <c r="Q44" s="219"/>
      <c r="R44" s="219"/>
      <c r="S44" s="219"/>
    </row>
    <row r="45" spans="1:19" ht="10.5" customHeight="1">
      <c r="A45" s="219"/>
      <c r="O45" s="219"/>
      <c r="P45" s="219"/>
      <c r="Q45" s="219"/>
      <c r="R45" s="219"/>
      <c r="S45" s="219"/>
    </row>
    <row r="46" spans="1:19" ht="7.5" customHeight="1">
      <c r="A46" s="219"/>
      <c r="O46" s="219"/>
      <c r="P46" s="219"/>
      <c r="Q46" s="219"/>
      <c r="R46" s="219"/>
      <c r="S46" s="219"/>
    </row>
    <row r="47" spans="1:19" ht="17.25" customHeight="1">
      <c r="A47" s="242" t="s">
        <v>11</v>
      </c>
      <c r="B47" s="236"/>
      <c r="O47" s="219"/>
      <c r="P47" s="219"/>
      <c r="Q47" s="219"/>
      <c r="R47" s="219"/>
      <c r="S47" s="219"/>
    </row>
    <row r="48" spans="1:19" ht="15" customHeight="1">
      <c r="A48" s="220"/>
      <c r="B48" s="228" t="str">
        <f>IF('HC-Res'!$S$21=0,TOM,'HC-Res'!$E$21)</f>
        <v>Bane 5 / Lørdag Kl. 18:20</v>
      </c>
      <c r="O48" s="219"/>
      <c r="P48" s="219"/>
      <c r="Q48" s="219"/>
      <c r="R48" s="219"/>
      <c r="S48" s="219"/>
    </row>
    <row r="49" spans="1:19" ht="10.5" customHeight="1">
      <c r="A49" s="229" t="s">
        <v>6</v>
      </c>
      <c r="B49" s="230" t="str">
        <f>'HC-Res'!$B$21</f>
        <v> </v>
      </c>
      <c r="O49" s="219"/>
      <c r="P49" s="219"/>
      <c r="Q49" s="219"/>
      <c r="R49" s="219"/>
      <c r="S49" s="219"/>
    </row>
    <row r="50" spans="1:19" ht="10.5" customHeight="1" thickBot="1">
      <c r="A50" s="231" t="str">
        <f>'HC-Res'!$A$21</f>
        <v>HC-17</v>
      </c>
      <c r="B50" s="232" t="str">
        <f>'HC-Res'!$D$21</f>
        <v> </v>
      </c>
      <c r="C50" s="233"/>
      <c r="F50" s="228" t="str">
        <f>IF('HC-Res'!$S$23=0,TOM,'HC-Res'!$E$23)</f>
        <v>Bane 5 / Søndag Kl. 12:20</v>
      </c>
      <c r="O50" s="219"/>
      <c r="P50" s="219"/>
      <c r="Q50" s="219"/>
      <c r="R50" s="219"/>
      <c r="S50" s="219"/>
    </row>
    <row r="51" spans="1:19" ht="10.5" customHeight="1">
      <c r="A51" s="220"/>
      <c r="C51" s="234"/>
      <c r="D51" s="235"/>
      <c r="E51" s="229" t="s">
        <v>6</v>
      </c>
      <c r="F51" s="230" t="str">
        <f>'HC-Res'!$B$23</f>
        <v> </v>
      </c>
      <c r="O51" s="219"/>
      <c r="P51" s="219"/>
      <c r="Q51" s="219"/>
      <c r="R51" s="219"/>
      <c r="S51" s="219"/>
    </row>
    <row r="52" spans="1:19" ht="10.5" customHeight="1" thickBot="1">
      <c r="A52" s="220"/>
      <c r="B52" s="228" t="str">
        <f>IF('HC-Res'!$S$22=0,TOM,'HC-Res'!$E$22)</f>
        <v>Bane 5 / Lørdag Kl. 19:00</v>
      </c>
      <c r="C52" s="234"/>
      <c r="E52" s="231" t="str">
        <f>'HC-Res'!$A$23</f>
        <v>HC-19</v>
      </c>
      <c r="F52" s="232" t="str">
        <f>'HC-Res'!$D$23</f>
        <v> </v>
      </c>
      <c r="G52" s="241" t="s">
        <v>12</v>
      </c>
      <c r="O52" s="219"/>
      <c r="P52" s="219"/>
      <c r="Q52" s="219"/>
      <c r="R52" s="219"/>
      <c r="S52" s="219"/>
    </row>
    <row r="53" spans="1:19" ht="10.5" customHeight="1">
      <c r="A53" s="229" t="s">
        <v>6</v>
      </c>
      <c r="B53" s="230" t="str">
        <f>'HC-Res'!$B$22</f>
        <v> </v>
      </c>
      <c r="C53" s="237"/>
      <c r="O53" s="219"/>
      <c r="P53" s="219"/>
      <c r="Q53" s="219"/>
      <c r="R53" s="219"/>
      <c r="S53" s="219"/>
    </row>
    <row r="54" spans="1:19" ht="10.5" customHeight="1" thickBot="1">
      <c r="A54" s="231" t="str">
        <f>'HC-Res'!$A$22</f>
        <v>HC-18</v>
      </c>
      <c r="B54" s="232" t="str">
        <f>'HC-Res'!$D$22</f>
        <v> </v>
      </c>
      <c r="O54" s="219"/>
      <c r="P54" s="219"/>
      <c r="Q54" s="219"/>
      <c r="R54" s="219"/>
      <c r="S54" s="219"/>
    </row>
    <row r="55" spans="1:19" ht="10.5" customHeight="1">
      <c r="A55" s="220"/>
      <c r="O55" s="219"/>
      <c r="P55" s="219"/>
      <c r="Q55" s="219"/>
      <c r="R55" s="219"/>
      <c r="S55" s="219"/>
    </row>
    <row r="56" spans="1:19" ht="10.5" customHeight="1">
      <c r="A56" s="220"/>
      <c r="B56" s="228" t="str">
        <f>IF('HC-Res'!$S$24=0,TOM,'HC-Res'!$E$24)</f>
        <v>Bane 5 / Søndag Kl. 11:40</v>
      </c>
      <c r="O56" s="219"/>
      <c r="P56" s="219"/>
      <c r="Q56" s="219"/>
      <c r="R56" s="219"/>
      <c r="S56" s="219"/>
    </row>
    <row r="57" spans="1:19" ht="10.5" customHeight="1">
      <c r="A57" s="229" t="s">
        <v>6</v>
      </c>
      <c r="B57" s="230" t="str">
        <f>'HC-Res'!$B$24</f>
        <v> </v>
      </c>
      <c r="O57" s="219"/>
      <c r="P57" s="219"/>
      <c r="Q57" s="219"/>
      <c r="R57" s="219"/>
      <c r="S57" s="219"/>
    </row>
    <row r="58" spans="1:19" ht="10.5" customHeight="1" thickBot="1">
      <c r="A58" s="231" t="str">
        <f>'HC-Res'!$A$24</f>
        <v>HC-20</v>
      </c>
      <c r="B58" s="232" t="str">
        <f>'HC-Res'!$D$24</f>
        <v> </v>
      </c>
      <c r="C58" s="241" t="s">
        <v>13</v>
      </c>
      <c r="O58" s="219"/>
      <c r="P58" s="219"/>
      <c r="Q58" s="219"/>
      <c r="R58" s="219"/>
      <c r="S58" s="219"/>
    </row>
    <row r="59" spans="1:19" ht="9">
      <c r="A59" s="219"/>
      <c r="O59" s="219"/>
      <c r="P59" s="219"/>
      <c r="Q59" s="219"/>
      <c r="R59" s="219"/>
      <c r="S59" s="219"/>
    </row>
    <row r="60" spans="1:19" ht="9">
      <c r="A60" s="219"/>
      <c r="O60" s="219"/>
      <c r="P60" s="219"/>
      <c r="Q60" s="219"/>
      <c r="R60" s="219"/>
      <c r="S60" s="219"/>
    </row>
    <row r="61" spans="1:27" s="150" customFormat="1" ht="35.25">
      <c r="A61" s="326" t="str">
        <f>Parametre!$B$2</f>
        <v>Aalborg Squash Klub</v>
      </c>
      <c r="B61" s="149"/>
      <c r="C61" s="327"/>
      <c r="D61" s="327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Z61" s="151"/>
      <c r="AA61" s="151"/>
    </row>
    <row r="62" spans="1:27" s="150" customFormat="1" ht="35.25">
      <c r="A62" s="326" t="str">
        <f>Parametre!$B$1</f>
        <v>Forza Challenger</v>
      </c>
      <c r="B62" s="149"/>
      <c r="C62" s="327"/>
      <c r="D62" s="327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Z62" s="151"/>
      <c r="AA62" s="151"/>
    </row>
    <row r="63" spans="1:14" s="218" customFormat="1" ht="39.75">
      <c r="A63" s="216" t="str">
        <f>REPT(A3,1)</f>
        <v>Herre C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9" ht="30.75" customHeight="1">
      <c r="A64" s="219"/>
      <c r="O64" s="219"/>
      <c r="P64" s="219"/>
      <c r="Q64" s="219"/>
      <c r="R64" s="219"/>
      <c r="S64" s="219"/>
    </row>
    <row r="65" spans="1:19" ht="21.75" customHeight="1">
      <c r="A65" s="219"/>
      <c r="O65" s="219"/>
      <c r="P65" s="219"/>
      <c r="Q65" s="219"/>
      <c r="R65" s="219"/>
      <c r="S65" s="219"/>
    </row>
    <row r="66" spans="1:19" ht="22.5" customHeight="1">
      <c r="A66" s="243" t="s">
        <v>14</v>
      </c>
      <c r="O66" s="219"/>
      <c r="P66" s="219"/>
      <c r="Q66" s="219"/>
      <c r="R66" s="219"/>
      <c r="S66" s="219"/>
    </row>
    <row r="67" spans="1:19" ht="20.25" customHeight="1">
      <c r="A67" s="236"/>
      <c r="B67" s="228" t="str">
        <f>IF('HC-Res'!$S$25=0,TOM,'HC-Res'!$E$25)</f>
        <v>Bane 5 / Lørdag Kl. 09:00</v>
      </c>
      <c r="O67" s="219"/>
      <c r="P67" s="219"/>
      <c r="Q67" s="219"/>
      <c r="R67" s="219"/>
      <c r="S67" s="219"/>
    </row>
    <row r="68" spans="1:19" ht="10.5" customHeight="1">
      <c r="A68" s="229" t="s">
        <v>6</v>
      </c>
      <c r="B68" s="230" t="str">
        <f>'HC-Res'!$B$25</f>
        <v> </v>
      </c>
      <c r="O68" s="219"/>
      <c r="P68" s="219"/>
      <c r="Q68" s="219"/>
      <c r="R68" s="219"/>
      <c r="S68" s="219"/>
    </row>
    <row r="69" spans="1:19" ht="10.5" customHeight="1" thickBot="1">
      <c r="A69" s="231" t="str">
        <f>'HC-Res'!$A$25</f>
        <v>HC-21</v>
      </c>
      <c r="B69" s="232" t="str">
        <f>'HC-Res'!$D$25</f>
        <v> </v>
      </c>
      <c r="C69" s="233"/>
      <c r="F69" s="228" t="str">
        <f>IF('HC-Res'!$S$29=0,TOM,'HC-Res'!$E$29)</f>
        <v>Bane 5 / Lørdag Kl. 15:40</v>
      </c>
      <c r="O69" s="219"/>
      <c r="P69" s="219"/>
      <c r="Q69" s="219"/>
      <c r="R69" s="219"/>
      <c r="S69" s="219"/>
    </row>
    <row r="70" spans="1:19" ht="10.5" customHeight="1">
      <c r="A70" s="220"/>
      <c r="C70" s="234"/>
      <c r="D70" s="235"/>
      <c r="E70" s="229" t="s">
        <v>6</v>
      </c>
      <c r="F70" s="230" t="str">
        <f>'HC-Res'!$B$29</f>
        <v> </v>
      </c>
      <c r="G70" s="236"/>
      <c r="O70" s="219"/>
      <c r="P70" s="219"/>
      <c r="Q70" s="219"/>
      <c r="R70" s="219"/>
      <c r="S70" s="219"/>
    </row>
    <row r="71" spans="1:19" ht="10.5" customHeight="1" thickBot="1">
      <c r="A71" s="220"/>
      <c r="B71" s="228" t="str">
        <f>IF('HC-Res'!$S$26=0,TOM,'HC-Res'!$E$26)</f>
        <v>Bane 5 / Lørdag Kl. 09:40</v>
      </c>
      <c r="C71" s="234"/>
      <c r="E71" s="231" t="str">
        <f>'HC-Res'!$A$29</f>
        <v>HC-25</v>
      </c>
      <c r="F71" s="232" t="str">
        <f>'HC-Res'!$D$29</f>
        <v> </v>
      </c>
      <c r="G71" s="233"/>
      <c r="O71" s="219"/>
      <c r="P71" s="219"/>
      <c r="Q71" s="219"/>
      <c r="R71" s="219"/>
      <c r="S71" s="219"/>
    </row>
    <row r="72" spans="1:19" ht="10.5" customHeight="1">
      <c r="A72" s="229" t="s">
        <v>6</v>
      </c>
      <c r="B72" s="230" t="str">
        <f>'HC-Res'!$B$26</f>
        <v> </v>
      </c>
      <c r="C72" s="237"/>
      <c r="G72" s="234"/>
      <c r="H72" s="238"/>
      <c r="O72" s="219"/>
      <c r="P72" s="219"/>
      <c r="Q72" s="219"/>
      <c r="R72" s="219"/>
      <c r="S72" s="219"/>
    </row>
    <row r="73" spans="1:19" ht="10.5" customHeight="1" thickBot="1">
      <c r="A73" s="231" t="str">
        <f>'HC-Res'!$A$26</f>
        <v>HC-22</v>
      </c>
      <c r="B73" s="232" t="str">
        <f>'HC-Res'!$D$26</f>
        <v> </v>
      </c>
      <c r="G73" s="234"/>
      <c r="H73" s="238"/>
      <c r="J73" s="228" t="str">
        <f>IF('HC-Res'!$S$31=0,TOM,'HC-Res'!$E$31)</f>
        <v>Bane 5 / Søndag Kl. 11:00</v>
      </c>
      <c r="O73" s="219"/>
      <c r="P73" s="219"/>
      <c r="Q73" s="219"/>
      <c r="R73" s="219"/>
      <c r="S73" s="219"/>
    </row>
    <row r="74" spans="1:19" ht="10.5" customHeight="1">
      <c r="A74" s="220"/>
      <c r="G74" s="234"/>
      <c r="H74" s="239"/>
      <c r="I74" s="229" t="s">
        <v>6</v>
      </c>
      <c r="J74" s="230" t="str">
        <f>'HC-Res'!$B$31</f>
        <v> </v>
      </c>
      <c r="O74" s="219"/>
      <c r="P74" s="219"/>
      <c r="Q74" s="219"/>
      <c r="R74" s="219"/>
      <c r="S74" s="219"/>
    </row>
    <row r="75" spans="1:19" ht="10.5" customHeight="1" thickBot="1">
      <c r="A75" s="220"/>
      <c r="B75" s="228" t="str">
        <f>IF('HC-Res'!$S$27=0,TOM,'HC-Res'!$E$27)</f>
        <v>Bane 5 / Lørdag Kl. 10:20</v>
      </c>
      <c r="G75" s="234"/>
      <c r="H75" s="238"/>
      <c r="I75" s="231" t="str">
        <f>'HC-Res'!$A$31</f>
        <v>HC-27</v>
      </c>
      <c r="J75" s="232" t="str">
        <f>'HC-Res'!$D$31</f>
        <v> </v>
      </c>
      <c r="K75" s="241" t="s">
        <v>15</v>
      </c>
      <c r="O75" s="219"/>
      <c r="P75" s="219"/>
      <c r="Q75" s="219"/>
      <c r="R75" s="219"/>
      <c r="S75" s="219"/>
    </row>
    <row r="76" spans="1:19" ht="10.5" customHeight="1">
      <c r="A76" s="229" t="s">
        <v>6</v>
      </c>
      <c r="B76" s="230" t="str">
        <f>'HC-Res'!$B$27</f>
        <v> </v>
      </c>
      <c r="G76" s="234"/>
      <c r="H76" s="238"/>
      <c r="O76" s="219"/>
      <c r="P76" s="219"/>
      <c r="Q76" s="219"/>
      <c r="R76" s="219"/>
      <c r="S76" s="219"/>
    </row>
    <row r="77" spans="1:19" ht="10.5" customHeight="1" thickBot="1">
      <c r="A77" s="231" t="str">
        <f>'HC-Res'!$A$27</f>
        <v>HC-23</v>
      </c>
      <c r="B77" s="232" t="str">
        <f>'HC-Res'!$D$27</f>
        <v> </v>
      </c>
      <c r="C77" s="233"/>
      <c r="F77" s="228" t="str">
        <f>IF('HC-Res'!$S$30=0,TOM,'HC-Res'!$E$30)</f>
        <v>Bane 5 / Lørdag Kl. 16:20</v>
      </c>
      <c r="G77" s="234"/>
      <c r="H77" s="238"/>
      <c r="O77" s="219"/>
      <c r="P77" s="219"/>
      <c r="Q77" s="219"/>
      <c r="R77" s="219"/>
      <c r="S77" s="219"/>
    </row>
    <row r="78" spans="1:19" ht="10.5" customHeight="1">
      <c r="A78" s="220"/>
      <c r="C78" s="234"/>
      <c r="D78" s="235"/>
      <c r="E78" s="229" t="s">
        <v>6</v>
      </c>
      <c r="F78" s="230" t="str">
        <f>'HC-Res'!$B$30</f>
        <v> </v>
      </c>
      <c r="G78" s="237"/>
      <c r="O78" s="219"/>
      <c r="P78" s="219"/>
      <c r="Q78" s="219"/>
      <c r="R78" s="219"/>
      <c r="S78" s="219"/>
    </row>
    <row r="79" spans="1:19" ht="10.5" customHeight="1" thickBot="1">
      <c r="A79" s="220"/>
      <c r="B79" s="228" t="str">
        <f>IF('HC-Res'!$S$28=0,TOM,'HC-Res'!$E$28)</f>
        <v>Bane 5 / Lørdag Kl. 11:00</v>
      </c>
      <c r="C79" s="234"/>
      <c r="E79" s="231" t="str">
        <f>'HC-Res'!$A$30</f>
        <v>HC-26</v>
      </c>
      <c r="F79" s="232" t="str">
        <f>'HC-Res'!$D$30</f>
        <v> </v>
      </c>
      <c r="O79" s="219"/>
      <c r="P79" s="219"/>
      <c r="Q79" s="219"/>
      <c r="R79" s="219"/>
      <c r="S79" s="219"/>
    </row>
    <row r="80" spans="1:19" ht="10.5" customHeight="1">
      <c r="A80" s="229" t="s">
        <v>6</v>
      </c>
      <c r="B80" s="230" t="str">
        <f>'HC-Res'!$B$28</f>
        <v> </v>
      </c>
      <c r="C80" s="237"/>
      <c r="O80" s="219"/>
      <c r="P80" s="219"/>
      <c r="Q80" s="219"/>
      <c r="R80" s="219"/>
      <c r="S80" s="219"/>
    </row>
    <row r="81" spans="1:19" ht="10.5" customHeight="1" thickBot="1">
      <c r="A81" s="231" t="str">
        <f>'HC-Res'!$A$28</f>
        <v>HC-24</v>
      </c>
      <c r="B81" s="232" t="str">
        <f>'HC-Res'!$D$28</f>
        <v> </v>
      </c>
      <c r="O81" s="219"/>
      <c r="P81" s="219"/>
      <c r="Q81" s="219"/>
      <c r="R81" s="219"/>
      <c r="S81" s="219"/>
    </row>
    <row r="82" spans="1:19" ht="10.5" customHeight="1">
      <c r="A82" s="220"/>
      <c r="O82" s="219"/>
      <c r="P82" s="219"/>
      <c r="Q82" s="219"/>
      <c r="R82" s="219"/>
      <c r="S82" s="219"/>
    </row>
    <row r="83" spans="1:19" ht="10.5" customHeight="1">
      <c r="A83" s="220"/>
      <c r="O83" s="219"/>
      <c r="P83" s="219"/>
      <c r="Q83" s="219"/>
      <c r="R83" s="219"/>
      <c r="S83" s="219"/>
    </row>
    <row r="84" spans="1:19" ht="10.5" customHeight="1">
      <c r="A84" s="220"/>
      <c r="B84" s="228" t="str">
        <f>IF('HC-Res'!$S$32=0,TOM,'HC-Res'!$E$32)</f>
        <v>Bane 5 / Søndag Kl. 10:20</v>
      </c>
      <c r="O84" s="219"/>
      <c r="P84" s="219"/>
      <c r="Q84" s="219"/>
      <c r="R84" s="219"/>
      <c r="S84" s="219"/>
    </row>
    <row r="85" spans="1:19" ht="10.5" customHeight="1">
      <c r="A85" s="229" t="s">
        <v>6</v>
      </c>
      <c r="B85" s="230" t="str">
        <f>'HC-Res'!$B$32</f>
        <v> </v>
      </c>
      <c r="O85" s="219"/>
      <c r="P85" s="219"/>
      <c r="Q85" s="219"/>
      <c r="R85" s="219"/>
      <c r="S85" s="219"/>
    </row>
    <row r="86" spans="1:19" ht="10.5" customHeight="1" thickBot="1">
      <c r="A86" s="231" t="str">
        <f>'HC-Res'!$A$32</f>
        <v>HC-28</v>
      </c>
      <c r="B86" s="232" t="str">
        <f>'HC-Res'!$D$32</f>
        <v> </v>
      </c>
      <c r="C86" s="241" t="s">
        <v>16</v>
      </c>
      <c r="E86" s="236"/>
      <c r="O86" s="219"/>
      <c r="P86" s="219"/>
      <c r="Q86" s="219"/>
      <c r="R86" s="219"/>
      <c r="S86" s="219"/>
    </row>
    <row r="87" spans="1:19" ht="10.5" customHeight="1">
      <c r="A87" s="220"/>
      <c r="O87" s="219"/>
      <c r="P87" s="219"/>
      <c r="Q87" s="219"/>
      <c r="R87" s="219"/>
      <c r="S87" s="219"/>
    </row>
    <row r="88" spans="1:19" ht="10.5" customHeight="1">
      <c r="A88" s="219"/>
      <c r="O88" s="219"/>
      <c r="P88" s="219"/>
      <c r="Q88" s="219"/>
      <c r="R88" s="219"/>
      <c r="S88" s="219"/>
    </row>
    <row r="89" spans="1:19" ht="10.5" customHeight="1">
      <c r="A89" s="219"/>
      <c r="O89" s="219"/>
      <c r="P89" s="219"/>
      <c r="Q89" s="219"/>
      <c r="R89" s="219"/>
      <c r="S89" s="219"/>
    </row>
    <row r="90" spans="1:19" ht="10.5" customHeight="1">
      <c r="A90" s="226"/>
      <c r="O90" s="219"/>
      <c r="P90" s="219"/>
      <c r="Q90" s="219"/>
      <c r="R90" s="219"/>
      <c r="S90" s="219"/>
    </row>
    <row r="91" spans="1:19" ht="15" customHeight="1">
      <c r="A91" s="244" t="s">
        <v>17</v>
      </c>
      <c r="O91" s="219"/>
      <c r="P91" s="219"/>
      <c r="Q91" s="219"/>
      <c r="R91" s="219"/>
      <c r="S91" s="219"/>
    </row>
    <row r="92" spans="1:19" ht="21" customHeight="1">
      <c r="A92" s="220"/>
      <c r="B92" s="228" t="str">
        <f>IF('HC-Res'!$S$33=0,TOM,'HC-Res'!$E$33)</f>
        <v>Bane 5 / Lørdag Kl. 14:20</v>
      </c>
      <c r="O92" s="219"/>
      <c r="P92" s="219"/>
      <c r="Q92" s="219"/>
      <c r="R92" s="219"/>
      <c r="S92" s="219"/>
    </row>
    <row r="93" spans="1:19" ht="10.5" customHeight="1">
      <c r="A93" s="229" t="s">
        <v>6</v>
      </c>
      <c r="B93" s="230" t="str">
        <f>'HC-Res'!$B$33</f>
        <v> </v>
      </c>
      <c r="O93" s="219"/>
      <c r="P93" s="219"/>
      <c r="Q93" s="219"/>
      <c r="R93" s="219"/>
      <c r="S93" s="219"/>
    </row>
    <row r="94" spans="1:19" ht="10.5" customHeight="1" thickBot="1">
      <c r="A94" s="231" t="str">
        <f>'HC-Res'!$A$33</f>
        <v>HC-29</v>
      </c>
      <c r="B94" s="232" t="str">
        <f>'HC-Res'!$D$33</f>
        <v> </v>
      </c>
      <c r="C94" s="233"/>
      <c r="F94" s="228" t="str">
        <f>IF('HC-Res'!$S$35=0,TOM,'HC-Res'!$E$35)</f>
        <v>Bane 5 / Søndag Kl. 09:40</v>
      </c>
      <c r="O94" s="219"/>
      <c r="P94" s="219"/>
      <c r="Q94" s="219"/>
      <c r="R94" s="219"/>
      <c r="S94" s="219"/>
    </row>
    <row r="95" spans="1:19" ht="10.5" customHeight="1">
      <c r="A95" s="220"/>
      <c r="C95" s="234"/>
      <c r="D95" s="235"/>
      <c r="E95" s="229" t="s">
        <v>6</v>
      </c>
      <c r="F95" s="230" t="str">
        <f>'HC-Res'!$B$35</f>
        <v> </v>
      </c>
      <c r="O95" s="219"/>
      <c r="P95" s="219"/>
      <c r="Q95" s="219"/>
      <c r="R95" s="219"/>
      <c r="S95" s="219"/>
    </row>
    <row r="96" spans="1:19" ht="10.5" customHeight="1" thickBot="1">
      <c r="A96" s="220"/>
      <c r="B96" s="228" t="str">
        <f>IF('HC-Res'!$S$34=0,TOM,'HC-Res'!$E$34)</f>
        <v>Bane 5 / Lørdag Kl. 15:00</v>
      </c>
      <c r="C96" s="234"/>
      <c r="E96" s="231" t="str">
        <f>'HC-Res'!$A$35</f>
        <v>HC-31</v>
      </c>
      <c r="F96" s="232" t="str">
        <f>'HC-Res'!$D$35</f>
        <v> </v>
      </c>
      <c r="G96" s="241" t="s">
        <v>18</v>
      </c>
      <c r="O96" s="219"/>
      <c r="P96" s="219"/>
      <c r="Q96" s="219"/>
      <c r="R96" s="219"/>
      <c r="S96" s="219"/>
    </row>
    <row r="97" spans="1:19" ht="10.5" customHeight="1">
      <c r="A97" s="229" t="s">
        <v>6</v>
      </c>
      <c r="B97" s="230" t="str">
        <f>'HC-Res'!$B$34</f>
        <v> </v>
      </c>
      <c r="C97" s="237"/>
      <c r="O97" s="219"/>
      <c r="P97" s="219"/>
      <c r="Q97" s="219"/>
      <c r="R97" s="219"/>
      <c r="S97" s="219"/>
    </row>
    <row r="98" spans="1:19" ht="10.5" customHeight="1" thickBot="1">
      <c r="A98" s="231" t="str">
        <f>'HC-Res'!$A$34</f>
        <v>HC-30</v>
      </c>
      <c r="B98" s="232" t="str">
        <f>'HC-Res'!$D$34</f>
        <v> </v>
      </c>
      <c r="O98" s="219"/>
      <c r="P98" s="219"/>
      <c r="Q98" s="219"/>
      <c r="R98" s="219"/>
      <c r="S98" s="219"/>
    </row>
    <row r="99" spans="1:19" ht="10.5" customHeight="1">
      <c r="A99" s="220"/>
      <c r="O99" s="219"/>
      <c r="P99" s="219"/>
      <c r="Q99" s="219"/>
      <c r="R99" s="219"/>
      <c r="S99" s="219"/>
    </row>
    <row r="100" spans="1:19" ht="10.5" customHeight="1">
      <c r="A100" s="220"/>
      <c r="O100" s="219"/>
      <c r="P100" s="219"/>
      <c r="Q100" s="219"/>
      <c r="R100" s="219"/>
      <c r="S100" s="219"/>
    </row>
    <row r="101" spans="1:19" ht="10.5" customHeight="1">
      <c r="A101" s="220"/>
      <c r="B101" s="228" t="str">
        <f>IF('HC-Res'!$S$36=0,TOM,'HC-Res'!$E$36)</f>
        <v>Bane 5 / Søndag Kl. 09:00</v>
      </c>
      <c r="O101" s="219"/>
      <c r="P101" s="219"/>
      <c r="Q101" s="219"/>
      <c r="R101" s="219"/>
      <c r="S101" s="219"/>
    </row>
    <row r="102" spans="1:19" ht="10.5" customHeight="1">
      <c r="A102" s="229" t="s">
        <v>6</v>
      </c>
      <c r="B102" s="230" t="str">
        <f>'HC-Res'!$B$36</f>
        <v> </v>
      </c>
      <c r="O102" s="219"/>
      <c r="P102" s="219"/>
      <c r="Q102" s="219"/>
      <c r="R102" s="219"/>
      <c r="S102" s="219"/>
    </row>
    <row r="103" spans="1:19" ht="10.5" customHeight="1" thickBot="1">
      <c r="A103" s="231" t="str">
        <f>'HC-Res'!$A$36</f>
        <v>HC-32</v>
      </c>
      <c r="B103" s="232" t="str">
        <f>'HC-Res'!$D$36</f>
        <v> </v>
      </c>
      <c r="C103" s="241" t="s">
        <v>19</v>
      </c>
      <c r="O103" s="219"/>
      <c r="P103" s="219"/>
      <c r="Q103" s="219"/>
      <c r="R103" s="219"/>
      <c r="S103" s="219"/>
    </row>
    <row r="104" spans="1:19" ht="10.5" customHeight="1">
      <c r="A104" s="219"/>
      <c r="O104" s="219"/>
      <c r="P104" s="219"/>
      <c r="Q104" s="219"/>
      <c r="R104" s="219"/>
      <c r="S104" s="219"/>
    </row>
    <row r="105" spans="1:19" ht="9">
      <c r="A105" s="219"/>
      <c r="O105" s="219"/>
      <c r="P105" s="219"/>
      <c r="Q105" s="219"/>
      <c r="R105" s="219"/>
      <c r="S105" s="219"/>
    </row>
    <row r="106" spans="1:19" ht="9">
      <c r="A106" s="219"/>
      <c r="O106" s="219"/>
      <c r="P106" s="219"/>
      <c r="Q106" s="219"/>
      <c r="R106" s="219"/>
      <c r="S106" s="219"/>
    </row>
    <row r="107" spans="1:19" ht="9">
      <c r="A107" s="219"/>
      <c r="O107" s="219"/>
      <c r="P107" s="219"/>
      <c r="Q107" s="219"/>
      <c r="R107" s="219"/>
      <c r="S107" s="219"/>
    </row>
    <row r="108" spans="1:19" ht="9">
      <c r="A108" s="219"/>
      <c r="O108" s="219"/>
      <c r="P108" s="219"/>
      <c r="Q108" s="219"/>
      <c r="R108" s="219"/>
      <c r="S108" s="219"/>
    </row>
    <row r="109" spans="5:19" ht="15.75">
      <c r="E109" s="245"/>
      <c r="F109" s="245"/>
      <c r="O109" s="219"/>
      <c r="P109" s="219"/>
      <c r="Q109" s="219"/>
      <c r="R109" s="219"/>
      <c r="S109" s="219"/>
    </row>
    <row r="110" spans="5:19" ht="15.75">
      <c r="E110" s="245"/>
      <c r="F110" s="245"/>
      <c r="O110" s="219"/>
      <c r="P110" s="219"/>
      <c r="Q110" s="219"/>
      <c r="R110" s="219"/>
      <c r="S110" s="219"/>
    </row>
    <row r="111" spans="5:19" ht="15.75">
      <c r="E111" s="245"/>
      <c r="F111" s="245"/>
      <c r="O111" s="219"/>
      <c r="P111" s="219"/>
      <c r="Q111" s="219"/>
      <c r="R111" s="219"/>
      <c r="S111" s="219"/>
    </row>
    <row r="112" spans="5:19" ht="15.75">
      <c r="E112" s="245"/>
      <c r="F112" s="245"/>
      <c r="O112" s="219"/>
      <c r="P112" s="219"/>
      <c r="Q112" s="219"/>
      <c r="R112" s="219"/>
      <c r="S112" s="219"/>
    </row>
    <row r="113" spans="5:19" ht="15.75">
      <c r="E113" s="245"/>
      <c r="F113" s="245"/>
      <c r="O113" s="219"/>
      <c r="P113" s="219"/>
      <c r="Q113" s="219"/>
      <c r="R113" s="219"/>
      <c r="S113" s="219"/>
    </row>
    <row r="114" spans="5:19" ht="15.75">
      <c r="E114" s="245"/>
      <c r="F114" s="245"/>
      <c r="O114" s="219"/>
      <c r="P114" s="219"/>
      <c r="Q114" s="219"/>
      <c r="R114" s="219"/>
      <c r="S114" s="219"/>
    </row>
    <row r="115" spans="5:19" ht="15.75">
      <c r="E115" s="245"/>
      <c r="F115" s="245"/>
      <c r="O115" s="219"/>
      <c r="P115" s="219"/>
      <c r="Q115" s="219"/>
      <c r="R115" s="219"/>
      <c r="S115" s="219"/>
    </row>
    <row r="116" spans="5:19" ht="15.75">
      <c r="E116" s="245"/>
      <c r="F116" s="245"/>
      <c r="O116" s="219"/>
      <c r="P116" s="219"/>
      <c r="Q116" s="219"/>
      <c r="R116" s="219"/>
      <c r="S116" s="219"/>
    </row>
    <row r="117" spans="5:19" ht="15.75">
      <c r="E117" s="245"/>
      <c r="F117" s="245"/>
      <c r="O117" s="219"/>
      <c r="P117" s="219"/>
      <c r="Q117" s="219"/>
      <c r="R117" s="219"/>
      <c r="S117" s="219"/>
    </row>
    <row r="118" spans="5:19" ht="15.75">
      <c r="E118" s="245"/>
      <c r="F118" s="245"/>
      <c r="O118" s="219"/>
      <c r="P118" s="219"/>
      <c r="Q118" s="219"/>
      <c r="R118" s="219"/>
      <c r="S118" s="219"/>
    </row>
    <row r="119" spans="5:19" ht="15.75">
      <c r="E119" s="245"/>
      <c r="F119" s="245"/>
      <c r="O119" s="219"/>
      <c r="P119" s="219"/>
      <c r="Q119" s="219"/>
      <c r="R119" s="219"/>
      <c r="S119" s="219"/>
    </row>
    <row r="120" spans="5:19" ht="15.75">
      <c r="E120" s="245"/>
      <c r="F120" s="245"/>
      <c r="O120" s="219"/>
      <c r="P120" s="219"/>
      <c r="Q120" s="219"/>
      <c r="R120" s="219"/>
      <c r="S120" s="219"/>
    </row>
    <row r="121" spans="5:19" ht="15.75">
      <c r="E121" s="245"/>
      <c r="F121" s="245"/>
      <c r="O121" s="219"/>
      <c r="P121" s="219"/>
      <c r="Q121" s="219"/>
      <c r="R121" s="219"/>
      <c r="S121" s="219"/>
    </row>
    <row r="122" spans="5:19" ht="15.75">
      <c r="E122" s="245"/>
      <c r="F122" s="245"/>
      <c r="O122" s="219"/>
      <c r="P122" s="219"/>
      <c r="Q122" s="219"/>
      <c r="R122" s="219"/>
      <c r="S122" s="219"/>
    </row>
    <row r="123" spans="5:19" ht="15.75">
      <c r="E123" s="245"/>
      <c r="F123" s="245"/>
      <c r="O123" s="219"/>
      <c r="P123" s="219"/>
      <c r="Q123" s="219"/>
      <c r="R123" s="219"/>
      <c r="S123" s="219"/>
    </row>
    <row r="124" spans="5:19" ht="15.75">
      <c r="E124" s="245"/>
      <c r="F124" s="245"/>
      <c r="O124" s="219"/>
      <c r="P124" s="219"/>
      <c r="Q124" s="219"/>
      <c r="R124" s="219"/>
      <c r="S124" s="219"/>
    </row>
    <row r="125" spans="1:19" ht="9">
      <c r="A125" s="219"/>
      <c r="O125" s="219"/>
      <c r="P125" s="219"/>
      <c r="Q125" s="219"/>
      <c r="R125" s="219"/>
      <c r="S125" s="219"/>
    </row>
    <row r="126" spans="1:19" ht="9">
      <c r="A126" s="219"/>
      <c r="O126" s="219"/>
      <c r="P126" s="219"/>
      <c r="Q126" s="219"/>
      <c r="R126" s="219"/>
      <c r="S126" s="219"/>
    </row>
    <row r="127" spans="1:19" ht="9">
      <c r="A127" s="219"/>
      <c r="O127" s="219"/>
      <c r="P127" s="219"/>
      <c r="Q127" s="219"/>
      <c r="R127" s="219"/>
      <c r="S127" s="219"/>
    </row>
    <row r="128" spans="1:19" ht="9">
      <c r="A128" s="219"/>
      <c r="O128" s="219"/>
      <c r="P128" s="219"/>
      <c r="Q128" s="219"/>
      <c r="R128" s="219"/>
      <c r="S128" s="219"/>
    </row>
    <row r="129" spans="1:19" ht="9">
      <c r="A129" s="219"/>
      <c r="O129" s="219"/>
      <c r="P129" s="219"/>
      <c r="Q129" s="219"/>
      <c r="R129" s="219"/>
      <c r="S129" s="219"/>
    </row>
    <row r="130" spans="1:19" ht="20.25">
      <c r="A130" s="219"/>
      <c r="B130" s="246"/>
      <c r="O130" s="219"/>
      <c r="P130" s="219"/>
      <c r="R130" s="219"/>
      <c r="S130" s="219"/>
    </row>
    <row r="131" ht="20.25">
      <c r="B131" s="246"/>
    </row>
    <row r="132" ht="20.25">
      <c r="B132" s="246"/>
    </row>
    <row r="133" ht="20.25">
      <c r="B133" s="246"/>
    </row>
    <row r="134" ht="20.25">
      <c r="B134" s="246"/>
    </row>
    <row r="135" ht="20.25">
      <c r="B135" s="246"/>
    </row>
    <row r="136" spans="2:14" s="248" customFormat="1" ht="20.25">
      <c r="B136" s="246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</row>
    <row r="137" spans="2:14" s="248" customFormat="1" ht="20.25">
      <c r="B137" s="246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</row>
    <row r="138" spans="2:14" s="248" customFormat="1" ht="20.25">
      <c r="B138" s="246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</row>
    <row r="139" spans="2:14" s="248" customFormat="1" ht="18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</row>
    <row r="140" spans="2:14" s="248" customFormat="1" ht="18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</row>
    <row r="141" spans="2:14" s="248" customFormat="1" ht="18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</row>
    <row r="142" spans="2:14" s="248" customFormat="1" ht="18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</row>
    <row r="143" spans="2:14" s="248" customFormat="1" ht="18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</row>
    <row r="144" spans="2:14" s="248" customFormat="1" ht="18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</row>
    <row r="145" spans="2:14" s="248" customFormat="1" ht="18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</row>
    <row r="146" spans="2:14" s="248" customFormat="1" ht="18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</row>
    <row r="147" spans="2:14" s="248" customFormat="1" ht="18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</row>
    <row r="148" spans="2:14" s="248" customFormat="1" ht="18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</row>
  </sheetData>
  <printOptions horizontalCentered="1" vertic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  <rowBreaks count="1" manualBreakCount="1">
    <brk id="10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A1">
      <selection activeCell="E19" sqref="E19"/>
    </sheetView>
  </sheetViews>
  <sheetFormatPr defaultColWidth="8.88671875" defaultRowHeight="15"/>
  <cols>
    <col min="1" max="1" width="4.6640625" style="250" customWidth="1"/>
    <col min="2" max="2" width="21.77734375" style="250" customWidth="1"/>
    <col min="3" max="3" width="0.9921875" style="250" customWidth="1"/>
    <col min="4" max="4" width="21.77734375" style="250" customWidth="1"/>
    <col min="5" max="5" width="14.99609375" style="251" customWidth="1"/>
    <col min="6" max="6" width="19.4453125" style="250" customWidth="1"/>
    <col min="7" max="7" width="1.2265625" style="250" customWidth="1"/>
    <col min="8" max="8" width="21.77734375" style="250" customWidth="1"/>
    <col min="9" max="9" width="3.3359375" style="251" customWidth="1"/>
    <col min="10" max="11" width="1.2265625" style="251" customWidth="1"/>
    <col min="12" max="12" width="1.5625" style="251" customWidth="1"/>
    <col min="13" max="14" width="3.99609375" style="251" customWidth="1"/>
    <col min="15" max="16" width="1.2265625" style="251" customWidth="1"/>
    <col min="17" max="18" width="3.6640625" style="251" customWidth="1"/>
    <col min="19" max="19" width="4.21484375" style="251" customWidth="1"/>
    <col min="20" max="20" width="0.88671875" style="251" customWidth="1"/>
    <col min="21" max="22" width="1.2265625" style="251" customWidth="1"/>
    <col min="23" max="23" width="8.88671875" style="251" customWidth="1"/>
    <col min="24" max="26" width="1.2265625" style="251" customWidth="1"/>
    <col min="27" max="27" width="8.88671875" style="251" customWidth="1"/>
    <col min="28" max="28" width="0.88671875" style="251" customWidth="1"/>
    <col min="29" max="30" width="1.2265625" style="251" customWidth="1"/>
    <col min="31" max="31" width="8.88671875" style="251" customWidth="1"/>
    <col min="32" max="32" width="0.88671875" style="251" customWidth="1"/>
    <col min="33" max="34" width="1.2265625" style="251" customWidth="1"/>
    <col min="35" max="35" width="8.88671875" style="251" customWidth="1"/>
    <col min="36" max="37" width="0.88671875" style="251" customWidth="1"/>
    <col min="38" max="38" width="1.2265625" style="251" customWidth="1"/>
    <col min="39" max="39" width="8.88671875" style="251" customWidth="1"/>
    <col min="40" max="40" width="2.10546875" style="251" customWidth="1"/>
    <col min="41" max="41" width="8.88671875" style="251" customWidth="1"/>
    <col min="42" max="42" width="1.2265625" style="251" customWidth="1"/>
    <col min="43" max="16384" width="8.88671875" style="251" customWidth="1"/>
  </cols>
  <sheetData>
    <row r="1" spans="1:42" ht="28.5" customHeight="1">
      <c r="A1" s="281" t="s">
        <v>203</v>
      </c>
      <c r="B1" s="249"/>
      <c r="E1" s="250"/>
      <c r="T1" s="252"/>
      <c r="U1" s="252"/>
      <c r="V1" s="252"/>
      <c r="X1" s="252"/>
      <c r="Y1" s="252"/>
      <c r="Z1" s="252"/>
      <c r="AB1" s="252"/>
      <c r="AC1" s="252"/>
      <c r="AD1" s="252"/>
      <c r="AN1" s="253"/>
      <c r="AP1" s="254"/>
    </row>
    <row r="2" spans="1:42" ht="24" customHeight="1">
      <c r="A2" s="282" t="str">
        <f>Parametre!$B$1</f>
        <v>Forza Challenger</v>
      </c>
      <c r="E2" s="250"/>
      <c r="F2" s="255"/>
      <c r="T2" s="252"/>
      <c r="U2" s="252"/>
      <c r="V2" s="252"/>
      <c r="X2" s="252"/>
      <c r="Y2" s="252"/>
      <c r="Z2" s="252"/>
      <c r="AB2" s="252"/>
      <c r="AC2" s="252"/>
      <c r="AD2" s="252"/>
      <c r="AN2" s="253"/>
      <c r="AP2" s="254"/>
    </row>
    <row r="3" spans="1:42" ht="21" customHeight="1">
      <c r="A3" s="256"/>
      <c r="B3" s="257"/>
      <c r="E3" s="258" t="s">
        <v>21</v>
      </c>
      <c r="F3" s="259" t="s">
        <v>22</v>
      </c>
      <c r="H3" s="260" t="s">
        <v>23</v>
      </c>
      <c r="O3" s="261" t="s">
        <v>24</v>
      </c>
      <c r="P3" s="262"/>
      <c r="Q3" s="262"/>
      <c r="R3" s="262"/>
      <c r="S3" s="261" t="s">
        <v>25</v>
      </c>
      <c r="T3" s="252"/>
      <c r="U3" s="252"/>
      <c r="V3" s="252"/>
      <c r="X3" s="252"/>
      <c r="Y3" s="252"/>
      <c r="Z3" s="252"/>
      <c r="AB3" s="252"/>
      <c r="AC3" s="252"/>
      <c r="AD3" s="252"/>
      <c r="AN3" s="253"/>
      <c r="AP3" s="254"/>
    </row>
    <row r="4" spans="1:43" ht="11.25">
      <c r="A4" s="256"/>
      <c r="B4" s="263"/>
      <c r="C4" s="263"/>
      <c r="D4" s="263"/>
      <c r="E4" s="264"/>
      <c r="F4" s="263"/>
      <c r="G4" s="263"/>
      <c r="H4" s="263"/>
      <c r="I4" s="254" t="s">
        <v>26</v>
      </c>
      <c r="J4" s="265" t="s">
        <v>27</v>
      </c>
      <c r="K4" s="265" t="s">
        <v>27</v>
      </c>
      <c r="L4" s="265" t="s">
        <v>27</v>
      </c>
      <c r="M4" s="265" t="s">
        <v>27</v>
      </c>
      <c r="N4" s="265" t="s">
        <v>27</v>
      </c>
      <c r="O4" s="253">
        <v>1</v>
      </c>
      <c r="P4" s="253">
        <v>2</v>
      </c>
      <c r="Q4" s="253">
        <v>3</v>
      </c>
      <c r="R4" s="253">
        <v>4</v>
      </c>
      <c r="T4" s="266" t="s">
        <v>28</v>
      </c>
      <c r="U4" s="266"/>
      <c r="V4" s="266"/>
      <c r="W4" s="254"/>
      <c r="X4" s="266" t="s">
        <v>29</v>
      </c>
      <c r="Y4" s="266"/>
      <c r="Z4" s="266"/>
      <c r="AA4" s="254"/>
      <c r="AB4" s="266" t="s">
        <v>30</v>
      </c>
      <c r="AC4" s="266"/>
      <c r="AD4" s="266"/>
      <c r="AE4" s="254"/>
      <c r="AF4" s="266" t="s">
        <v>31</v>
      </c>
      <c r="AG4" s="266"/>
      <c r="AH4" s="266"/>
      <c r="AI4" s="254"/>
      <c r="AJ4" s="266" t="s">
        <v>32</v>
      </c>
      <c r="AK4" s="266"/>
      <c r="AL4" s="266"/>
      <c r="AM4" s="254"/>
      <c r="AN4" s="253" t="s">
        <v>33</v>
      </c>
      <c r="AO4" s="254"/>
      <c r="AP4" s="254"/>
      <c r="AQ4" s="254"/>
    </row>
    <row r="5" spans="1:42" ht="11.25">
      <c r="A5" s="256" t="s">
        <v>204</v>
      </c>
      <c r="B5" s="264" t="str">
        <f>REPT('HC-Ræk'!$B$9,1)</f>
        <v>1. seedet</v>
      </c>
      <c r="C5" s="264" t="s">
        <v>35</v>
      </c>
      <c r="D5" s="264" t="str">
        <f>REPT('HC-Ræk'!$B$10,1)</f>
        <v>9.-16. seedet</v>
      </c>
      <c r="E5" s="145" t="s">
        <v>205</v>
      </c>
      <c r="F5" s="264" t="str">
        <f aca="true" t="shared" si="0" ref="F5:F36">IF(S5&lt;2,TOM,IF($AP5=1,B5,D5))</f>
        <v> </v>
      </c>
      <c r="G5" s="263"/>
      <c r="H5" s="264" t="str">
        <f aca="true" t="shared" si="1" ref="H5:H36">IF(S5&lt;2,TOM,IF($AP5=1,D5,B5))</f>
        <v> </v>
      </c>
      <c r="I5" s="253">
        <f aca="true" t="shared" si="2" ref="I5:I36">LEN(E5)</f>
        <v>25</v>
      </c>
      <c r="J5" s="253">
        <f aca="true" t="shared" si="3" ref="J5:J36">FIND("/",$E5)</f>
        <v>8</v>
      </c>
      <c r="K5" s="253" t="e">
        <f aca="true" t="shared" si="4" ref="K5:K36">FIND("/",$E5,($J5+1))</f>
        <v>#VALUE!</v>
      </c>
      <c r="L5" s="253" t="e">
        <f aca="true" t="shared" si="5" ref="L5:L36">FIND("/",$E5,($K5+1))</f>
        <v>#VALUE!</v>
      </c>
      <c r="M5" s="253" t="e">
        <f aca="true" t="shared" si="6" ref="M5:M36">FIND("/",$E5,($L5+1))</f>
        <v>#VALUE!</v>
      </c>
      <c r="N5" s="253" t="e">
        <f aca="true" t="shared" si="7" ref="N5:N36">FIND("/",$E5,($M5+1))</f>
        <v>#VALUE!</v>
      </c>
      <c r="O5" s="253">
        <f aca="true" t="shared" si="8" ref="O5:O36">FIND(" ",$E5)</f>
        <v>5</v>
      </c>
      <c r="P5" s="253">
        <f aca="true" t="shared" si="9" ref="P5:R36">FIND(" ",$E5,O5+1)</f>
        <v>7</v>
      </c>
      <c r="Q5" s="253">
        <f t="shared" si="9"/>
        <v>9</v>
      </c>
      <c r="R5" s="253">
        <f t="shared" si="9"/>
        <v>16</v>
      </c>
      <c r="S5" s="253">
        <f aca="true" t="shared" si="10" ref="S5:S36">COUNT(J5:N5)</f>
        <v>1</v>
      </c>
      <c r="T5" s="253" t="str">
        <f aca="true" t="shared" si="11" ref="T5:T36">MID($E5,1,J5-1)</f>
        <v>Bane 1 </v>
      </c>
      <c r="U5" s="253" t="str">
        <f aca="true" t="shared" si="12" ref="U5:U36">MID($E5,J5+1,2)</f>
        <v> F</v>
      </c>
      <c r="V5" s="253" t="e">
        <f aca="true" t="shared" si="13" ref="V5:V11">IF(VALUE(T5)&gt;VALUE(U5),1,5)</f>
        <v>#VALUE!</v>
      </c>
      <c r="W5" s="254"/>
      <c r="X5" s="253" t="e">
        <f aca="true" t="shared" si="14" ref="X5:X36">MID($E5,O5+1,K5-O5-1)</f>
        <v>#VALUE!</v>
      </c>
      <c r="Y5" s="253" t="e">
        <f aca="true" t="shared" si="15" ref="Y5:Y36">MID($E5,K5+1,2)</f>
        <v>#VALUE!</v>
      </c>
      <c r="Z5" s="253" t="e">
        <f aca="true" t="shared" si="16" ref="Z5:Z36">IF(VALUE(X5)&gt;VALUE(Y5),1,5)</f>
        <v>#VALUE!</v>
      </c>
      <c r="AA5" s="254"/>
      <c r="AB5" s="253" t="e">
        <f aca="true" t="shared" si="17" ref="AB5:AB36">MID($E5,P5+1,L5-P5-1)</f>
        <v>#VALUE!</v>
      </c>
      <c r="AC5" s="253" t="e">
        <f aca="true" t="shared" si="18" ref="AC5:AC36">MID($E5,L5+1,2)</f>
        <v>#VALUE!</v>
      </c>
      <c r="AD5" s="253" t="e">
        <f aca="true" t="shared" si="19" ref="AD5:AD36">IF(VALUE(AB5)&gt;VALUE(AC5),1,5)</f>
        <v>#VALUE!</v>
      </c>
      <c r="AF5" s="253" t="e">
        <f aca="true" t="shared" si="20" ref="AF5:AF36">IF(S5=3,"",MID($E5,Q5+1,M5-Q5-1))</f>
        <v>#VALUE!</v>
      </c>
      <c r="AG5" s="253" t="e">
        <f aca="true" t="shared" si="21" ref="AG5:AG36">IF(S5=3,"",MID($E5,M5+1,2))</f>
        <v>#VALUE!</v>
      </c>
      <c r="AH5" s="253" t="e">
        <f aca="true" t="shared" si="22" ref="AH5:AH36">IF(AF5="","",IF(VALUE(AF5)&gt;VALUE(AG5),1,5))</f>
        <v>#VALUE!</v>
      </c>
      <c r="AJ5" s="253">
        <f aca="true" t="shared" si="23" ref="AJ5:AJ36">IF(S5&lt;5,"",MID($E5,R5+1,N5-R5-1))</f>
      </c>
      <c r="AK5" s="253">
        <f aca="true" t="shared" si="24" ref="AK5:AK36">IF(S5&lt;5,"",MID($E5,N5+1,2))</f>
      </c>
      <c r="AL5" s="253">
        <f aca="true" t="shared" si="25" ref="AL5:AL36">IF(AJ5="","",IF(VALUE(AJ5)&gt;VALUE(AK5),1,5))</f>
      </c>
      <c r="AN5" s="253" t="e">
        <f aca="true" t="shared" si="26" ref="AN5:AN36">SUM(V5,Z5,AD5,AH5,AL5)</f>
        <v>#VALUE!</v>
      </c>
      <c r="AP5" s="254" t="e">
        <f aca="true" t="shared" si="27" ref="AP5:AP36">IF(AN5&lt;1,0,IF(AN5&lt;14,1,2))</f>
        <v>#VALUE!</v>
      </c>
    </row>
    <row r="6" spans="1:42" ht="11.25">
      <c r="A6" s="267" t="s">
        <v>206</v>
      </c>
      <c r="B6" s="264" t="str">
        <f>REPT('HC-Ræk'!$B$13,1)</f>
        <v>9.-16. seedet</v>
      </c>
      <c r="C6" s="264" t="s">
        <v>35</v>
      </c>
      <c r="D6" s="264" t="str">
        <f>REPT('HC-Ræk'!$B$14,1)</f>
        <v>9.-16. seedet</v>
      </c>
      <c r="E6" s="145" t="s">
        <v>207</v>
      </c>
      <c r="F6" s="264" t="str">
        <f t="shared" si="0"/>
        <v> </v>
      </c>
      <c r="G6" s="263"/>
      <c r="H6" s="264" t="str">
        <f t="shared" si="1"/>
        <v> </v>
      </c>
      <c r="I6" s="253">
        <f t="shared" si="2"/>
        <v>25</v>
      </c>
      <c r="J6" s="253">
        <f t="shared" si="3"/>
        <v>8</v>
      </c>
      <c r="K6" s="253" t="e">
        <f t="shared" si="4"/>
        <v>#VALUE!</v>
      </c>
      <c r="L6" s="253" t="e">
        <f t="shared" si="5"/>
        <v>#VALUE!</v>
      </c>
      <c r="M6" s="253" t="e">
        <f t="shared" si="6"/>
        <v>#VALUE!</v>
      </c>
      <c r="N6" s="253" t="e">
        <f t="shared" si="7"/>
        <v>#VALUE!</v>
      </c>
      <c r="O6" s="253">
        <f t="shared" si="8"/>
        <v>5</v>
      </c>
      <c r="P6" s="253">
        <f t="shared" si="9"/>
        <v>7</v>
      </c>
      <c r="Q6" s="253">
        <f t="shared" si="9"/>
        <v>9</v>
      </c>
      <c r="R6" s="253">
        <f t="shared" si="9"/>
        <v>16</v>
      </c>
      <c r="S6" s="253">
        <f t="shared" si="10"/>
        <v>1</v>
      </c>
      <c r="T6" s="253" t="str">
        <f t="shared" si="11"/>
        <v>Bane 3 </v>
      </c>
      <c r="U6" s="253" t="str">
        <f t="shared" si="12"/>
        <v> F</v>
      </c>
      <c r="V6" s="253" t="e">
        <f t="shared" si="13"/>
        <v>#VALUE!</v>
      </c>
      <c r="W6" s="254"/>
      <c r="X6" s="253" t="e">
        <f t="shared" si="14"/>
        <v>#VALUE!</v>
      </c>
      <c r="Y6" s="253" t="e">
        <f t="shared" si="15"/>
        <v>#VALUE!</v>
      </c>
      <c r="Z6" s="253" t="e">
        <f t="shared" si="16"/>
        <v>#VALUE!</v>
      </c>
      <c r="AA6" s="254"/>
      <c r="AB6" s="253" t="e">
        <f t="shared" si="17"/>
        <v>#VALUE!</v>
      </c>
      <c r="AC6" s="253" t="e">
        <f t="shared" si="18"/>
        <v>#VALUE!</v>
      </c>
      <c r="AD6" s="253" t="e">
        <f t="shared" si="19"/>
        <v>#VALUE!</v>
      </c>
      <c r="AF6" s="253" t="e">
        <f t="shared" si="20"/>
        <v>#VALUE!</v>
      </c>
      <c r="AG6" s="253" t="e">
        <f t="shared" si="21"/>
        <v>#VALUE!</v>
      </c>
      <c r="AH6" s="253" t="e">
        <f t="shared" si="22"/>
        <v>#VALUE!</v>
      </c>
      <c r="AJ6" s="253">
        <f t="shared" si="23"/>
      </c>
      <c r="AK6" s="253">
        <f t="shared" si="24"/>
      </c>
      <c r="AL6" s="253">
        <f t="shared" si="25"/>
      </c>
      <c r="AN6" s="253" t="e">
        <f t="shared" si="26"/>
        <v>#VALUE!</v>
      </c>
      <c r="AP6" s="254" t="e">
        <f t="shared" si="27"/>
        <v>#VALUE!</v>
      </c>
    </row>
    <row r="7" spans="1:42" ht="11.25">
      <c r="A7" s="267" t="s">
        <v>208</v>
      </c>
      <c r="B7" s="264" t="str">
        <f>REPT('HC-Ræk'!$B$17,1)</f>
        <v>5.-8. seedet</v>
      </c>
      <c r="C7" s="264" t="s">
        <v>35</v>
      </c>
      <c r="D7" s="264" t="str">
        <f>REPT('HC-Ræk'!$B$18,1)</f>
        <v>5.-8. seedet</v>
      </c>
      <c r="E7" s="145" t="s">
        <v>209</v>
      </c>
      <c r="F7" s="264" t="str">
        <f t="shared" si="0"/>
        <v> </v>
      </c>
      <c r="G7" s="263"/>
      <c r="H7" s="264" t="str">
        <f t="shared" si="1"/>
        <v> </v>
      </c>
      <c r="I7" s="253">
        <f t="shared" si="2"/>
        <v>25</v>
      </c>
      <c r="J7" s="253">
        <f t="shared" si="3"/>
        <v>8</v>
      </c>
      <c r="K7" s="253" t="e">
        <f t="shared" si="4"/>
        <v>#VALUE!</v>
      </c>
      <c r="L7" s="253" t="e">
        <f t="shared" si="5"/>
        <v>#VALUE!</v>
      </c>
      <c r="M7" s="253" t="e">
        <f t="shared" si="6"/>
        <v>#VALUE!</v>
      </c>
      <c r="N7" s="253" t="e">
        <f t="shared" si="7"/>
        <v>#VALUE!</v>
      </c>
      <c r="O7" s="253">
        <f t="shared" si="8"/>
        <v>5</v>
      </c>
      <c r="P7" s="253">
        <f t="shared" si="9"/>
        <v>7</v>
      </c>
      <c r="Q7" s="253">
        <f t="shared" si="9"/>
        <v>9</v>
      </c>
      <c r="R7" s="253">
        <f t="shared" si="9"/>
        <v>16</v>
      </c>
      <c r="S7" s="253">
        <f t="shared" si="10"/>
        <v>1</v>
      </c>
      <c r="T7" s="253" t="str">
        <f t="shared" si="11"/>
        <v>Bane 3 </v>
      </c>
      <c r="U7" s="253" t="str">
        <f t="shared" si="12"/>
        <v> F</v>
      </c>
      <c r="V7" s="253" t="e">
        <f t="shared" si="13"/>
        <v>#VALUE!</v>
      </c>
      <c r="W7" s="254"/>
      <c r="X7" s="253" t="e">
        <f t="shared" si="14"/>
        <v>#VALUE!</v>
      </c>
      <c r="Y7" s="253" t="e">
        <f t="shared" si="15"/>
        <v>#VALUE!</v>
      </c>
      <c r="Z7" s="253" t="e">
        <f t="shared" si="16"/>
        <v>#VALUE!</v>
      </c>
      <c r="AA7" s="254"/>
      <c r="AB7" s="253" t="e">
        <f t="shared" si="17"/>
        <v>#VALUE!</v>
      </c>
      <c r="AC7" s="253" t="e">
        <f t="shared" si="18"/>
        <v>#VALUE!</v>
      </c>
      <c r="AD7" s="253" t="e">
        <f t="shared" si="19"/>
        <v>#VALUE!</v>
      </c>
      <c r="AF7" s="253" t="e">
        <f t="shared" si="20"/>
        <v>#VALUE!</v>
      </c>
      <c r="AG7" s="253" t="e">
        <f t="shared" si="21"/>
        <v>#VALUE!</v>
      </c>
      <c r="AH7" s="253" t="e">
        <f t="shared" si="22"/>
        <v>#VALUE!</v>
      </c>
      <c r="AJ7" s="253">
        <f t="shared" si="23"/>
      </c>
      <c r="AK7" s="253">
        <f t="shared" si="24"/>
      </c>
      <c r="AL7" s="253">
        <f t="shared" si="25"/>
      </c>
      <c r="AN7" s="253" t="e">
        <f t="shared" si="26"/>
        <v>#VALUE!</v>
      </c>
      <c r="AP7" s="254" t="e">
        <f t="shared" si="27"/>
        <v>#VALUE!</v>
      </c>
    </row>
    <row r="8" spans="1:42" ht="11.25">
      <c r="A8" s="267" t="s">
        <v>210</v>
      </c>
      <c r="B8" s="264" t="str">
        <f>REPT('HC-Ræk'!$B$21,1)</f>
        <v>9.-16. seedet</v>
      </c>
      <c r="C8" s="264" t="s">
        <v>35</v>
      </c>
      <c r="D8" s="264" t="str">
        <f>REPT('HC-Ræk'!$B$22,1)</f>
        <v>3.-4. seedet</v>
      </c>
      <c r="E8" s="145" t="s">
        <v>211</v>
      </c>
      <c r="F8" s="264" t="str">
        <f t="shared" si="0"/>
        <v> </v>
      </c>
      <c r="G8" s="263"/>
      <c r="H8" s="264" t="str">
        <f t="shared" si="1"/>
        <v> </v>
      </c>
      <c r="I8" s="253">
        <f t="shared" si="2"/>
        <v>25</v>
      </c>
      <c r="J8" s="253">
        <f t="shared" si="3"/>
        <v>8</v>
      </c>
      <c r="K8" s="253" t="e">
        <f t="shared" si="4"/>
        <v>#VALUE!</v>
      </c>
      <c r="L8" s="253" t="e">
        <f t="shared" si="5"/>
        <v>#VALUE!</v>
      </c>
      <c r="M8" s="253" t="e">
        <f t="shared" si="6"/>
        <v>#VALUE!</v>
      </c>
      <c r="N8" s="253" t="e">
        <f t="shared" si="7"/>
        <v>#VALUE!</v>
      </c>
      <c r="O8" s="253">
        <f t="shared" si="8"/>
        <v>5</v>
      </c>
      <c r="P8" s="253">
        <f t="shared" si="9"/>
        <v>7</v>
      </c>
      <c r="Q8" s="253">
        <f t="shared" si="9"/>
        <v>9</v>
      </c>
      <c r="R8" s="253">
        <f t="shared" si="9"/>
        <v>16</v>
      </c>
      <c r="S8" s="253">
        <f t="shared" si="10"/>
        <v>1</v>
      </c>
      <c r="T8" s="253" t="str">
        <f t="shared" si="11"/>
        <v>Bane 1 </v>
      </c>
      <c r="U8" s="253" t="str">
        <f t="shared" si="12"/>
        <v> F</v>
      </c>
      <c r="V8" s="253" t="e">
        <f t="shared" si="13"/>
        <v>#VALUE!</v>
      </c>
      <c r="W8" s="254"/>
      <c r="X8" s="253" t="e">
        <f t="shared" si="14"/>
        <v>#VALUE!</v>
      </c>
      <c r="Y8" s="253" t="e">
        <f t="shared" si="15"/>
        <v>#VALUE!</v>
      </c>
      <c r="Z8" s="253" t="e">
        <f t="shared" si="16"/>
        <v>#VALUE!</v>
      </c>
      <c r="AA8" s="254"/>
      <c r="AB8" s="253" t="e">
        <f t="shared" si="17"/>
        <v>#VALUE!</v>
      </c>
      <c r="AC8" s="253" t="e">
        <f t="shared" si="18"/>
        <v>#VALUE!</v>
      </c>
      <c r="AD8" s="253" t="e">
        <f t="shared" si="19"/>
        <v>#VALUE!</v>
      </c>
      <c r="AF8" s="253" t="e">
        <f t="shared" si="20"/>
        <v>#VALUE!</v>
      </c>
      <c r="AG8" s="253" t="e">
        <f t="shared" si="21"/>
        <v>#VALUE!</v>
      </c>
      <c r="AH8" s="253" t="e">
        <f t="shared" si="22"/>
        <v>#VALUE!</v>
      </c>
      <c r="AJ8" s="253">
        <f t="shared" si="23"/>
      </c>
      <c r="AK8" s="253">
        <f t="shared" si="24"/>
      </c>
      <c r="AL8" s="253">
        <f t="shared" si="25"/>
      </c>
      <c r="AN8" s="253" t="e">
        <f t="shared" si="26"/>
        <v>#VALUE!</v>
      </c>
      <c r="AP8" s="254" t="e">
        <f t="shared" si="27"/>
        <v>#VALUE!</v>
      </c>
    </row>
    <row r="9" spans="1:42" ht="11.25">
      <c r="A9" s="267" t="s">
        <v>212</v>
      </c>
      <c r="B9" s="264" t="str">
        <f>REPT('HC-Ræk'!$B$25,1)</f>
        <v>3.-4. seedet</v>
      </c>
      <c r="C9" s="264" t="s">
        <v>35</v>
      </c>
      <c r="D9" s="264" t="str">
        <f>REPT('HC-Ræk'!$B$26,1)</f>
        <v>9.-16. seedet</v>
      </c>
      <c r="E9" s="145" t="s">
        <v>213</v>
      </c>
      <c r="F9" s="264" t="str">
        <f t="shared" si="0"/>
        <v> </v>
      </c>
      <c r="G9" s="263"/>
      <c r="H9" s="264" t="str">
        <f t="shared" si="1"/>
        <v> </v>
      </c>
      <c r="I9" s="253">
        <f t="shared" si="2"/>
        <v>25</v>
      </c>
      <c r="J9" s="253">
        <f t="shared" si="3"/>
        <v>8</v>
      </c>
      <c r="K9" s="253" t="e">
        <f t="shared" si="4"/>
        <v>#VALUE!</v>
      </c>
      <c r="L9" s="253" t="e">
        <f t="shared" si="5"/>
        <v>#VALUE!</v>
      </c>
      <c r="M9" s="253" t="e">
        <f t="shared" si="6"/>
        <v>#VALUE!</v>
      </c>
      <c r="N9" s="253" t="e">
        <f t="shared" si="7"/>
        <v>#VALUE!</v>
      </c>
      <c r="O9" s="253">
        <f t="shared" si="8"/>
        <v>5</v>
      </c>
      <c r="P9" s="253">
        <f t="shared" si="9"/>
        <v>7</v>
      </c>
      <c r="Q9" s="253">
        <f t="shared" si="9"/>
        <v>9</v>
      </c>
      <c r="R9" s="253">
        <f t="shared" si="9"/>
        <v>16</v>
      </c>
      <c r="S9" s="253">
        <f t="shared" si="10"/>
        <v>1</v>
      </c>
      <c r="T9" s="253" t="str">
        <f t="shared" si="11"/>
        <v>Bane 2 </v>
      </c>
      <c r="U9" s="253" t="str">
        <f t="shared" si="12"/>
        <v> F</v>
      </c>
      <c r="V9" s="253" t="e">
        <f t="shared" si="13"/>
        <v>#VALUE!</v>
      </c>
      <c r="W9" s="254"/>
      <c r="X9" s="253" t="e">
        <f t="shared" si="14"/>
        <v>#VALUE!</v>
      </c>
      <c r="Y9" s="253" t="e">
        <f t="shared" si="15"/>
        <v>#VALUE!</v>
      </c>
      <c r="Z9" s="253" t="e">
        <f t="shared" si="16"/>
        <v>#VALUE!</v>
      </c>
      <c r="AA9" s="254"/>
      <c r="AB9" s="253" t="e">
        <f t="shared" si="17"/>
        <v>#VALUE!</v>
      </c>
      <c r="AC9" s="253" t="e">
        <f t="shared" si="18"/>
        <v>#VALUE!</v>
      </c>
      <c r="AD9" s="253" t="e">
        <f t="shared" si="19"/>
        <v>#VALUE!</v>
      </c>
      <c r="AF9" s="253" t="e">
        <f t="shared" si="20"/>
        <v>#VALUE!</v>
      </c>
      <c r="AG9" s="253" t="e">
        <f t="shared" si="21"/>
        <v>#VALUE!</v>
      </c>
      <c r="AH9" s="253" t="e">
        <f t="shared" si="22"/>
        <v>#VALUE!</v>
      </c>
      <c r="AJ9" s="253">
        <f t="shared" si="23"/>
      </c>
      <c r="AK9" s="253">
        <f t="shared" si="24"/>
      </c>
      <c r="AL9" s="253">
        <f t="shared" si="25"/>
      </c>
      <c r="AN9" s="253" t="e">
        <f t="shared" si="26"/>
        <v>#VALUE!</v>
      </c>
      <c r="AP9" s="254" t="e">
        <f t="shared" si="27"/>
        <v>#VALUE!</v>
      </c>
    </row>
    <row r="10" spans="1:42" ht="11.25">
      <c r="A10" s="267" t="s">
        <v>214</v>
      </c>
      <c r="B10" s="264" t="str">
        <f>REPT('HC-Ræk'!$B$29,1)</f>
        <v>9.-16. seedet</v>
      </c>
      <c r="C10" s="264" t="s">
        <v>35</v>
      </c>
      <c r="D10" s="264" t="str">
        <f>REPT('HC-Ræk'!$B$30,1)</f>
        <v>5.-8. seedet</v>
      </c>
      <c r="E10" s="145" t="s">
        <v>215</v>
      </c>
      <c r="F10" s="264" t="str">
        <f t="shared" si="0"/>
        <v> </v>
      </c>
      <c r="G10" s="263"/>
      <c r="H10" s="264" t="str">
        <f t="shared" si="1"/>
        <v> </v>
      </c>
      <c r="I10" s="253">
        <f t="shared" si="2"/>
        <v>25</v>
      </c>
      <c r="J10" s="253">
        <f t="shared" si="3"/>
        <v>8</v>
      </c>
      <c r="K10" s="253" t="e">
        <f t="shared" si="4"/>
        <v>#VALUE!</v>
      </c>
      <c r="L10" s="253" t="e">
        <f t="shared" si="5"/>
        <v>#VALUE!</v>
      </c>
      <c r="M10" s="253" t="e">
        <f t="shared" si="6"/>
        <v>#VALUE!</v>
      </c>
      <c r="N10" s="253" t="e">
        <f t="shared" si="7"/>
        <v>#VALUE!</v>
      </c>
      <c r="O10" s="253">
        <f t="shared" si="8"/>
        <v>5</v>
      </c>
      <c r="P10" s="253">
        <f t="shared" si="9"/>
        <v>7</v>
      </c>
      <c r="Q10" s="253">
        <f t="shared" si="9"/>
        <v>9</v>
      </c>
      <c r="R10" s="253">
        <f t="shared" si="9"/>
        <v>16</v>
      </c>
      <c r="S10" s="253">
        <f t="shared" si="10"/>
        <v>1</v>
      </c>
      <c r="T10" s="253" t="str">
        <f t="shared" si="11"/>
        <v>Bane 4 </v>
      </c>
      <c r="U10" s="253" t="str">
        <f t="shared" si="12"/>
        <v> F</v>
      </c>
      <c r="V10" s="253" t="e">
        <f t="shared" si="13"/>
        <v>#VALUE!</v>
      </c>
      <c r="W10" s="254"/>
      <c r="X10" s="253" t="e">
        <f t="shared" si="14"/>
        <v>#VALUE!</v>
      </c>
      <c r="Y10" s="253" t="e">
        <f t="shared" si="15"/>
        <v>#VALUE!</v>
      </c>
      <c r="Z10" s="253" t="e">
        <f t="shared" si="16"/>
        <v>#VALUE!</v>
      </c>
      <c r="AA10" s="254"/>
      <c r="AB10" s="253" t="e">
        <f t="shared" si="17"/>
        <v>#VALUE!</v>
      </c>
      <c r="AC10" s="253" t="e">
        <f t="shared" si="18"/>
        <v>#VALUE!</v>
      </c>
      <c r="AD10" s="253" t="e">
        <f t="shared" si="19"/>
        <v>#VALUE!</v>
      </c>
      <c r="AF10" s="253" t="e">
        <f t="shared" si="20"/>
        <v>#VALUE!</v>
      </c>
      <c r="AG10" s="253" t="e">
        <f t="shared" si="21"/>
        <v>#VALUE!</v>
      </c>
      <c r="AH10" s="253" t="e">
        <f t="shared" si="22"/>
        <v>#VALUE!</v>
      </c>
      <c r="AJ10" s="253">
        <f t="shared" si="23"/>
      </c>
      <c r="AK10" s="253">
        <f t="shared" si="24"/>
      </c>
      <c r="AL10" s="253">
        <f t="shared" si="25"/>
      </c>
      <c r="AN10" s="253" t="e">
        <f t="shared" si="26"/>
        <v>#VALUE!</v>
      </c>
      <c r="AP10" s="254" t="e">
        <f t="shared" si="27"/>
        <v>#VALUE!</v>
      </c>
    </row>
    <row r="11" spans="1:42" ht="11.25">
      <c r="A11" s="267" t="s">
        <v>216</v>
      </c>
      <c r="B11" s="264" t="str">
        <f>REPT('HC-Ræk'!$B$33,1)</f>
        <v>5.-8. seedet</v>
      </c>
      <c r="C11" s="264" t="s">
        <v>35</v>
      </c>
      <c r="D11" s="264" t="str">
        <f>REPT('HC-Ræk'!$B$34,1)</f>
        <v>9.-16. seedet</v>
      </c>
      <c r="E11" s="145" t="s">
        <v>217</v>
      </c>
      <c r="F11" s="264" t="str">
        <f t="shared" si="0"/>
        <v> </v>
      </c>
      <c r="G11" s="263"/>
      <c r="H11" s="264" t="str">
        <f t="shared" si="1"/>
        <v> </v>
      </c>
      <c r="I11" s="253">
        <f t="shared" si="2"/>
        <v>25</v>
      </c>
      <c r="J11" s="253">
        <f t="shared" si="3"/>
        <v>8</v>
      </c>
      <c r="K11" s="253" t="e">
        <f t="shared" si="4"/>
        <v>#VALUE!</v>
      </c>
      <c r="L11" s="253" t="e">
        <f t="shared" si="5"/>
        <v>#VALUE!</v>
      </c>
      <c r="M11" s="253" t="e">
        <f t="shared" si="6"/>
        <v>#VALUE!</v>
      </c>
      <c r="N11" s="253" t="e">
        <f t="shared" si="7"/>
        <v>#VALUE!</v>
      </c>
      <c r="O11" s="253">
        <f t="shared" si="8"/>
        <v>5</v>
      </c>
      <c r="P11" s="253">
        <f t="shared" si="9"/>
        <v>7</v>
      </c>
      <c r="Q11" s="253">
        <f t="shared" si="9"/>
        <v>9</v>
      </c>
      <c r="R11" s="253">
        <f t="shared" si="9"/>
        <v>16</v>
      </c>
      <c r="S11" s="253">
        <f t="shared" si="10"/>
        <v>1</v>
      </c>
      <c r="T11" s="253" t="str">
        <f t="shared" si="11"/>
        <v>Bane 5 </v>
      </c>
      <c r="U11" s="253" t="str">
        <f t="shared" si="12"/>
        <v> F</v>
      </c>
      <c r="V11" s="253" t="e">
        <f t="shared" si="13"/>
        <v>#VALUE!</v>
      </c>
      <c r="W11" s="254"/>
      <c r="X11" s="253" t="e">
        <f t="shared" si="14"/>
        <v>#VALUE!</v>
      </c>
      <c r="Y11" s="253" t="e">
        <f t="shared" si="15"/>
        <v>#VALUE!</v>
      </c>
      <c r="Z11" s="253" t="e">
        <f t="shared" si="16"/>
        <v>#VALUE!</v>
      </c>
      <c r="AA11" s="254"/>
      <c r="AB11" s="253" t="e">
        <f t="shared" si="17"/>
        <v>#VALUE!</v>
      </c>
      <c r="AC11" s="253" t="e">
        <f t="shared" si="18"/>
        <v>#VALUE!</v>
      </c>
      <c r="AD11" s="253" t="e">
        <f t="shared" si="19"/>
        <v>#VALUE!</v>
      </c>
      <c r="AF11" s="253" t="e">
        <f t="shared" si="20"/>
        <v>#VALUE!</v>
      </c>
      <c r="AG11" s="253" t="e">
        <f t="shared" si="21"/>
        <v>#VALUE!</v>
      </c>
      <c r="AH11" s="253" t="e">
        <f t="shared" si="22"/>
        <v>#VALUE!</v>
      </c>
      <c r="AJ11" s="253">
        <f t="shared" si="23"/>
      </c>
      <c r="AK11" s="253">
        <f t="shared" si="24"/>
      </c>
      <c r="AL11" s="253">
        <f t="shared" si="25"/>
      </c>
      <c r="AN11" s="253" t="e">
        <f t="shared" si="26"/>
        <v>#VALUE!</v>
      </c>
      <c r="AP11" s="254" t="e">
        <f t="shared" si="27"/>
        <v>#VALUE!</v>
      </c>
    </row>
    <row r="12" spans="1:42" ht="11.25">
      <c r="A12" s="268" t="s">
        <v>218</v>
      </c>
      <c r="B12" s="269" t="str">
        <f>REPT('HC-Ræk'!$B$37,1)</f>
        <v>9.-16. seedet</v>
      </c>
      <c r="C12" s="269" t="s">
        <v>35</v>
      </c>
      <c r="D12" s="269" t="str">
        <f>REPT('HC-Ræk'!$B$38,1)</f>
        <v>2. seedet</v>
      </c>
      <c r="E12" s="145" t="s">
        <v>219</v>
      </c>
      <c r="F12" s="264" t="str">
        <f t="shared" si="0"/>
        <v> </v>
      </c>
      <c r="G12" s="263"/>
      <c r="H12" s="264" t="str">
        <f t="shared" si="1"/>
        <v> </v>
      </c>
      <c r="I12" s="253">
        <f t="shared" si="2"/>
        <v>25</v>
      </c>
      <c r="J12" s="253">
        <f t="shared" si="3"/>
        <v>8</v>
      </c>
      <c r="K12" s="253" t="e">
        <f t="shared" si="4"/>
        <v>#VALUE!</v>
      </c>
      <c r="L12" s="253" t="e">
        <f t="shared" si="5"/>
        <v>#VALUE!</v>
      </c>
      <c r="M12" s="253" t="e">
        <f t="shared" si="6"/>
        <v>#VALUE!</v>
      </c>
      <c r="N12" s="253" t="e">
        <f t="shared" si="7"/>
        <v>#VALUE!</v>
      </c>
      <c r="O12" s="253">
        <f t="shared" si="8"/>
        <v>5</v>
      </c>
      <c r="P12" s="253">
        <f t="shared" si="9"/>
        <v>7</v>
      </c>
      <c r="Q12" s="253">
        <f t="shared" si="9"/>
        <v>9</v>
      </c>
      <c r="R12" s="253">
        <f t="shared" si="9"/>
        <v>16</v>
      </c>
      <c r="S12" s="253">
        <f t="shared" si="10"/>
        <v>1</v>
      </c>
      <c r="T12" s="253" t="str">
        <f t="shared" si="11"/>
        <v>Bane 2 </v>
      </c>
      <c r="U12" s="253" t="str">
        <f t="shared" si="12"/>
        <v> F</v>
      </c>
      <c r="V12" s="253" t="e">
        <f aca="true" t="shared" si="28" ref="V12:V36">IF(VALUE(T12)=VALUE(U12),-99,IF(VALUE(T12)&gt;VALUE(U12),1,5))</f>
        <v>#VALUE!</v>
      </c>
      <c r="W12" s="254"/>
      <c r="X12" s="253" t="e">
        <f t="shared" si="14"/>
        <v>#VALUE!</v>
      </c>
      <c r="Y12" s="253" t="e">
        <f t="shared" si="15"/>
        <v>#VALUE!</v>
      </c>
      <c r="Z12" s="253" t="e">
        <f t="shared" si="16"/>
        <v>#VALUE!</v>
      </c>
      <c r="AA12" s="254"/>
      <c r="AB12" s="253" t="e">
        <f t="shared" si="17"/>
        <v>#VALUE!</v>
      </c>
      <c r="AC12" s="253" t="e">
        <f t="shared" si="18"/>
        <v>#VALUE!</v>
      </c>
      <c r="AD12" s="253" t="e">
        <f t="shared" si="19"/>
        <v>#VALUE!</v>
      </c>
      <c r="AF12" s="253" t="e">
        <f t="shared" si="20"/>
        <v>#VALUE!</v>
      </c>
      <c r="AG12" s="253" t="e">
        <f t="shared" si="21"/>
        <v>#VALUE!</v>
      </c>
      <c r="AH12" s="253" t="e">
        <f t="shared" si="22"/>
        <v>#VALUE!</v>
      </c>
      <c r="AJ12" s="253">
        <f t="shared" si="23"/>
      </c>
      <c r="AK12" s="253">
        <f t="shared" si="24"/>
      </c>
      <c r="AL12" s="253">
        <f t="shared" si="25"/>
      </c>
      <c r="AN12" s="253" t="e">
        <f t="shared" si="26"/>
        <v>#VALUE!</v>
      </c>
      <c r="AP12" s="254" t="e">
        <f t="shared" si="27"/>
        <v>#VALUE!</v>
      </c>
    </row>
    <row r="13" spans="1:42" ht="11.25">
      <c r="A13" s="267" t="s">
        <v>220</v>
      </c>
      <c r="B13" s="264" t="str">
        <f>REPT(F5,1)</f>
        <v> </v>
      </c>
      <c r="C13" s="264" t="s">
        <v>35</v>
      </c>
      <c r="D13" s="264" t="str">
        <f>REPT(F6,1)</f>
        <v> </v>
      </c>
      <c r="E13" s="145" t="s">
        <v>221</v>
      </c>
      <c r="F13" s="264" t="str">
        <f t="shared" si="0"/>
        <v> </v>
      </c>
      <c r="G13" s="263"/>
      <c r="H13" s="264" t="str">
        <f t="shared" si="1"/>
        <v> </v>
      </c>
      <c r="I13" s="253">
        <f t="shared" si="2"/>
        <v>25</v>
      </c>
      <c r="J13" s="253">
        <f t="shared" si="3"/>
        <v>8</v>
      </c>
      <c r="K13" s="253" t="e">
        <f t="shared" si="4"/>
        <v>#VALUE!</v>
      </c>
      <c r="L13" s="253" t="e">
        <f t="shared" si="5"/>
        <v>#VALUE!</v>
      </c>
      <c r="M13" s="253" t="e">
        <f t="shared" si="6"/>
        <v>#VALUE!</v>
      </c>
      <c r="N13" s="253" t="e">
        <f t="shared" si="7"/>
        <v>#VALUE!</v>
      </c>
      <c r="O13" s="253">
        <f t="shared" si="8"/>
        <v>5</v>
      </c>
      <c r="P13" s="253">
        <f t="shared" si="9"/>
        <v>7</v>
      </c>
      <c r="Q13" s="253">
        <f t="shared" si="9"/>
        <v>9</v>
      </c>
      <c r="R13" s="253">
        <f t="shared" si="9"/>
        <v>16</v>
      </c>
      <c r="S13" s="253">
        <f t="shared" si="10"/>
        <v>1</v>
      </c>
      <c r="T13" s="253" t="str">
        <f t="shared" si="11"/>
        <v>Bane 5 </v>
      </c>
      <c r="U13" s="253" t="str">
        <f t="shared" si="12"/>
        <v> L</v>
      </c>
      <c r="V13" s="253" t="e">
        <f t="shared" si="28"/>
        <v>#VALUE!</v>
      </c>
      <c r="W13" s="254"/>
      <c r="X13" s="253" t="e">
        <f t="shared" si="14"/>
        <v>#VALUE!</v>
      </c>
      <c r="Y13" s="253" t="e">
        <f t="shared" si="15"/>
        <v>#VALUE!</v>
      </c>
      <c r="Z13" s="253" t="e">
        <f t="shared" si="16"/>
        <v>#VALUE!</v>
      </c>
      <c r="AA13" s="254"/>
      <c r="AB13" s="253" t="e">
        <f t="shared" si="17"/>
        <v>#VALUE!</v>
      </c>
      <c r="AC13" s="253" t="e">
        <f t="shared" si="18"/>
        <v>#VALUE!</v>
      </c>
      <c r="AD13" s="253" t="e">
        <f t="shared" si="19"/>
        <v>#VALUE!</v>
      </c>
      <c r="AF13" s="253" t="e">
        <f t="shared" si="20"/>
        <v>#VALUE!</v>
      </c>
      <c r="AG13" s="253" t="e">
        <f t="shared" si="21"/>
        <v>#VALUE!</v>
      </c>
      <c r="AH13" s="253" t="e">
        <f t="shared" si="22"/>
        <v>#VALUE!</v>
      </c>
      <c r="AJ13" s="253">
        <f t="shared" si="23"/>
      </c>
      <c r="AK13" s="253">
        <f t="shared" si="24"/>
      </c>
      <c r="AL13" s="253">
        <f t="shared" si="25"/>
      </c>
      <c r="AN13" s="253" t="e">
        <f t="shared" si="26"/>
        <v>#VALUE!</v>
      </c>
      <c r="AP13" s="254" t="e">
        <f t="shared" si="27"/>
        <v>#VALUE!</v>
      </c>
    </row>
    <row r="14" spans="1:42" ht="11.25">
      <c r="A14" s="267" t="s">
        <v>222</v>
      </c>
      <c r="B14" s="264" t="str">
        <f>REPT(F7,1)</f>
        <v> </v>
      </c>
      <c r="C14" s="264" t="s">
        <v>35</v>
      </c>
      <c r="D14" s="264" t="str">
        <f>REPT(F8,1)</f>
        <v> </v>
      </c>
      <c r="E14" s="145" t="s">
        <v>223</v>
      </c>
      <c r="F14" s="264" t="str">
        <f t="shared" si="0"/>
        <v> </v>
      </c>
      <c r="G14" s="263"/>
      <c r="H14" s="264" t="str">
        <f t="shared" si="1"/>
        <v> </v>
      </c>
      <c r="I14" s="253">
        <f t="shared" si="2"/>
        <v>25</v>
      </c>
      <c r="J14" s="253">
        <f t="shared" si="3"/>
        <v>8</v>
      </c>
      <c r="K14" s="253" t="e">
        <f t="shared" si="4"/>
        <v>#VALUE!</v>
      </c>
      <c r="L14" s="253" t="e">
        <f t="shared" si="5"/>
        <v>#VALUE!</v>
      </c>
      <c r="M14" s="253" t="e">
        <f t="shared" si="6"/>
        <v>#VALUE!</v>
      </c>
      <c r="N14" s="253" t="e">
        <f t="shared" si="7"/>
        <v>#VALUE!</v>
      </c>
      <c r="O14" s="253">
        <f t="shared" si="8"/>
        <v>5</v>
      </c>
      <c r="P14" s="253">
        <f t="shared" si="9"/>
        <v>7</v>
      </c>
      <c r="Q14" s="253">
        <f t="shared" si="9"/>
        <v>9</v>
      </c>
      <c r="R14" s="253">
        <f t="shared" si="9"/>
        <v>16</v>
      </c>
      <c r="S14" s="253">
        <f t="shared" si="10"/>
        <v>1</v>
      </c>
      <c r="T14" s="253" t="str">
        <f t="shared" si="11"/>
        <v>Bane 5 </v>
      </c>
      <c r="U14" s="253" t="str">
        <f t="shared" si="12"/>
        <v> L</v>
      </c>
      <c r="V14" s="253" t="e">
        <f t="shared" si="28"/>
        <v>#VALUE!</v>
      </c>
      <c r="W14" s="254"/>
      <c r="X14" s="253" t="e">
        <f t="shared" si="14"/>
        <v>#VALUE!</v>
      </c>
      <c r="Y14" s="253" t="e">
        <f t="shared" si="15"/>
        <v>#VALUE!</v>
      </c>
      <c r="Z14" s="253" t="e">
        <f t="shared" si="16"/>
        <v>#VALUE!</v>
      </c>
      <c r="AA14" s="254"/>
      <c r="AB14" s="253" t="e">
        <f t="shared" si="17"/>
        <v>#VALUE!</v>
      </c>
      <c r="AC14" s="253" t="e">
        <f t="shared" si="18"/>
        <v>#VALUE!</v>
      </c>
      <c r="AD14" s="253" t="e">
        <f t="shared" si="19"/>
        <v>#VALUE!</v>
      </c>
      <c r="AF14" s="253" t="e">
        <f t="shared" si="20"/>
        <v>#VALUE!</v>
      </c>
      <c r="AG14" s="253" t="e">
        <f t="shared" si="21"/>
        <v>#VALUE!</v>
      </c>
      <c r="AH14" s="253" t="e">
        <f t="shared" si="22"/>
        <v>#VALUE!</v>
      </c>
      <c r="AJ14" s="253">
        <f t="shared" si="23"/>
      </c>
      <c r="AK14" s="253">
        <f t="shared" si="24"/>
      </c>
      <c r="AL14" s="253">
        <f t="shared" si="25"/>
      </c>
      <c r="AN14" s="253" t="e">
        <f t="shared" si="26"/>
        <v>#VALUE!</v>
      </c>
      <c r="AP14" s="254" t="e">
        <f t="shared" si="27"/>
        <v>#VALUE!</v>
      </c>
    </row>
    <row r="15" spans="1:42" ht="11.25">
      <c r="A15" s="267" t="s">
        <v>224</v>
      </c>
      <c r="B15" s="264" t="str">
        <f>REPT(F9,1)</f>
        <v> </v>
      </c>
      <c r="C15" s="264" t="s">
        <v>35</v>
      </c>
      <c r="D15" s="264" t="str">
        <f>REPT(F10,1)</f>
        <v> </v>
      </c>
      <c r="E15" s="145" t="s">
        <v>225</v>
      </c>
      <c r="F15" s="264" t="str">
        <f t="shared" si="0"/>
        <v> </v>
      </c>
      <c r="G15" s="263"/>
      <c r="H15" s="264" t="str">
        <f t="shared" si="1"/>
        <v> </v>
      </c>
      <c r="I15" s="253">
        <f t="shared" si="2"/>
        <v>25</v>
      </c>
      <c r="J15" s="253">
        <f t="shared" si="3"/>
        <v>8</v>
      </c>
      <c r="K15" s="253" t="e">
        <f t="shared" si="4"/>
        <v>#VALUE!</v>
      </c>
      <c r="L15" s="253" t="e">
        <f t="shared" si="5"/>
        <v>#VALUE!</v>
      </c>
      <c r="M15" s="253" t="e">
        <f t="shared" si="6"/>
        <v>#VALUE!</v>
      </c>
      <c r="N15" s="253" t="e">
        <f t="shared" si="7"/>
        <v>#VALUE!</v>
      </c>
      <c r="O15" s="253">
        <f t="shared" si="8"/>
        <v>5</v>
      </c>
      <c r="P15" s="253">
        <f t="shared" si="9"/>
        <v>7</v>
      </c>
      <c r="Q15" s="253">
        <f t="shared" si="9"/>
        <v>9</v>
      </c>
      <c r="R15" s="253">
        <f t="shared" si="9"/>
        <v>16</v>
      </c>
      <c r="S15" s="253">
        <f t="shared" si="10"/>
        <v>1</v>
      </c>
      <c r="T15" s="253" t="str">
        <f t="shared" si="11"/>
        <v>Bane 5 </v>
      </c>
      <c r="U15" s="253" t="str">
        <f t="shared" si="12"/>
        <v> L</v>
      </c>
      <c r="V15" s="253" t="e">
        <f t="shared" si="28"/>
        <v>#VALUE!</v>
      </c>
      <c r="W15" s="254"/>
      <c r="X15" s="253" t="e">
        <f t="shared" si="14"/>
        <v>#VALUE!</v>
      </c>
      <c r="Y15" s="253" t="e">
        <f t="shared" si="15"/>
        <v>#VALUE!</v>
      </c>
      <c r="Z15" s="253" t="e">
        <f t="shared" si="16"/>
        <v>#VALUE!</v>
      </c>
      <c r="AA15" s="254"/>
      <c r="AB15" s="253" t="e">
        <f t="shared" si="17"/>
        <v>#VALUE!</v>
      </c>
      <c r="AC15" s="253" t="e">
        <f t="shared" si="18"/>
        <v>#VALUE!</v>
      </c>
      <c r="AD15" s="253" t="e">
        <f t="shared" si="19"/>
        <v>#VALUE!</v>
      </c>
      <c r="AF15" s="253" t="e">
        <f t="shared" si="20"/>
        <v>#VALUE!</v>
      </c>
      <c r="AG15" s="253" t="e">
        <f t="shared" si="21"/>
        <v>#VALUE!</v>
      </c>
      <c r="AH15" s="253" t="e">
        <f t="shared" si="22"/>
        <v>#VALUE!</v>
      </c>
      <c r="AJ15" s="253">
        <f t="shared" si="23"/>
      </c>
      <c r="AK15" s="253">
        <f t="shared" si="24"/>
      </c>
      <c r="AL15" s="253">
        <f t="shared" si="25"/>
      </c>
      <c r="AN15" s="253" t="e">
        <f t="shared" si="26"/>
        <v>#VALUE!</v>
      </c>
      <c r="AP15" s="254" t="e">
        <f t="shared" si="27"/>
        <v>#VALUE!</v>
      </c>
    </row>
    <row r="16" spans="1:42" ht="11.25">
      <c r="A16" s="267" t="s">
        <v>226</v>
      </c>
      <c r="B16" s="264" t="str">
        <f>REPT(F11,1)</f>
        <v> </v>
      </c>
      <c r="C16" s="264" t="s">
        <v>35</v>
      </c>
      <c r="D16" s="264" t="str">
        <f>REPT(F12,1)</f>
        <v> </v>
      </c>
      <c r="E16" s="145" t="s">
        <v>227</v>
      </c>
      <c r="F16" s="264" t="str">
        <f t="shared" si="0"/>
        <v> </v>
      </c>
      <c r="G16" s="263"/>
      <c r="H16" s="264" t="str">
        <f t="shared" si="1"/>
        <v> </v>
      </c>
      <c r="I16" s="253">
        <f t="shared" si="2"/>
        <v>25</v>
      </c>
      <c r="J16" s="253">
        <f t="shared" si="3"/>
        <v>8</v>
      </c>
      <c r="K16" s="253" t="e">
        <f t="shared" si="4"/>
        <v>#VALUE!</v>
      </c>
      <c r="L16" s="253" t="e">
        <f t="shared" si="5"/>
        <v>#VALUE!</v>
      </c>
      <c r="M16" s="253" t="e">
        <f t="shared" si="6"/>
        <v>#VALUE!</v>
      </c>
      <c r="N16" s="253" t="e">
        <f t="shared" si="7"/>
        <v>#VALUE!</v>
      </c>
      <c r="O16" s="253">
        <f t="shared" si="8"/>
        <v>5</v>
      </c>
      <c r="P16" s="253">
        <f t="shared" si="9"/>
        <v>7</v>
      </c>
      <c r="Q16" s="253">
        <f t="shared" si="9"/>
        <v>9</v>
      </c>
      <c r="R16" s="253">
        <f t="shared" si="9"/>
        <v>16</v>
      </c>
      <c r="S16" s="253">
        <f t="shared" si="10"/>
        <v>1</v>
      </c>
      <c r="T16" s="253" t="str">
        <f t="shared" si="11"/>
        <v>Bane 5 </v>
      </c>
      <c r="U16" s="253" t="str">
        <f t="shared" si="12"/>
        <v> L</v>
      </c>
      <c r="V16" s="253" t="e">
        <f t="shared" si="28"/>
        <v>#VALUE!</v>
      </c>
      <c r="W16" s="254"/>
      <c r="X16" s="253" t="e">
        <f t="shared" si="14"/>
        <v>#VALUE!</v>
      </c>
      <c r="Y16" s="253" t="e">
        <f t="shared" si="15"/>
        <v>#VALUE!</v>
      </c>
      <c r="Z16" s="253" t="e">
        <f t="shared" si="16"/>
        <v>#VALUE!</v>
      </c>
      <c r="AA16" s="254"/>
      <c r="AB16" s="253" t="e">
        <f t="shared" si="17"/>
        <v>#VALUE!</v>
      </c>
      <c r="AC16" s="253" t="e">
        <f t="shared" si="18"/>
        <v>#VALUE!</v>
      </c>
      <c r="AD16" s="253" t="e">
        <f t="shared" si="19"/>
        <v>#VALUE!</v>
      </c>
      <c r="AF16" s="253" t="e">
        <f t="shared" si="20"/>
        <v>#VALUE!</v>
      </c>
      <c r="AG16" s="253" t="e">
        <f t="shared" si="21"/>
        <v>#VALUE!</v>
      </c>
      <c r="AH16" s="253" t="e">
        <f t="shared" si="22"/>
        <v>#VALUE!</v>
      </c>
      <c r="AJ16" s="253">
        <f t="shared" si="23"/>
      </c>
      <c r="AK16" s="253">
        <f t="shared" si="24"/>
      </c>
      <c r="AL16" s="253">
        <f t="shared" si="25"/>
      </c>
      <c r="AN16" s="253" t="e">
        <f t="shared" si="26"/>
        <v>#VALUE!</v>
      </c>
      <c r="AP16" s="254" t="e">
        <f t="shared" si="27"/>
        <v>#VALUE!</v>
      </c>
    </row>
    <row r="17" spans="1:42" ht="11.25">
      <c r="A17" s="267" t="s">
        <v>228</v>
      </c>
      <c r="B17" s="264" t="str">
        <f>REPT(F13,1)</f>
        <v> </v>
      </c>
      <c r="C17" s="264" t="s">
        <v>35</v>
      </c>
      <c r="D17" s="264" t="str">
        <f>REPT(F14,1)</f>
        <v> </v>
      </c>
      <c r="E17" s="145" t="s">
        <v>229</v>
      </c>
      <c r="F17" s="264" t="str">
        <f t="shared" si="0"/>
        <v> </v>
      </c>
      <c r="G17" s="263"/>
      <c r="H17" s="264" t="str">
        <f t="shared" si="1"/>
        <v> </v>
      </c>
      <c r="I17" s="253">
        <f t="shared" si="2"/>
        <v>25</v>
      </c>
      <c r="J17" s="253">
        <f t="shared" si="3"/>
        <v>8</v>
      </c>
      <c r="K17" s="253" t="e">
        <f t="shared" si="4"/>
        <v>#VALUE!</v>
      </c>
      <c r="L17" s="253" t="e">
        <f t="shared" si="5"/>
        <v>#VALUE!</v>
      </c>
      <c r="M17" s="253" t="e">
        <f t="shared" si="6"/>
        <v>#VALUE!</v>
      </c>
      <c r="N17" s="253" t="e">
        <f t="shared" si="7"/>
        <v>#VALUE!</v>
      </c>
      <c r="O17" s="253">
        <f t="shared" si="8"/>
        <v>5</v>
      </c>
      <c r="P17" s="253">
        <f t="shared" si="9"/>
        <v>7</v>
      </c>
      <c r="Q17" s="253">
        <f t="shared" si="9"/>
        <v>9</v>
      </c>
      <c r="R17" s="253">
        <f t="shared" si="9"/>
        <v>16</v>
      </c>
      <c r="S17" s="253">
        <f t="shared" si="10"/>
        <v>1</v>
      </c>
      <c r="T17" s="253" t="str">
        <f t="shared" si="11"/>
        <v>Bane 5 </v>
      </c>
      <c r="U17" s="253" t="str">
        <f t="shared" si="12"/>
        <v> L</v>
      </c>
      <c r="V17" s="253" t="e">
        <f t="shared" si="28"/>
        <v>#VALUE!</v>
      </c>
      <c r="W17" s="254"/>
      <c r="X17" s="253" t="e">
        <f t="shared" si="14"/>
        <v>#VALUE!</v>
      </c>
      <c r="Y17" s="253" t="e">
        <f t="shared" si="15"/>
        <v>#VALUE!</v>
      </c>
      <c r="Z17" s="253" t="e">
        <f t="shared" si="16"/>
        <v>#VALUE!</v>
      </c>
      <c r="AA17" s="254"/>
      <c r="AB17" s="253" t="e">
        <f t="shared" si="17"/>
        <v>#VALUE!</v>
      </c>
      <c r="AC17" s="253" t="e">
        <f t="shared" si="18"/>
        <v>#VALUE!</v>
      </c>
      <c r="AD17" s="253" t="e">
        <f t="shared" si="19"/>
        <v>#VALUE!</v>
      </c>
      <c r="AF17" s="253" t="e">
        <f t="shared" si="20"/>
        <v>#VALUE!</v>
      </c>
      <c r="AG17" s="253" t="e">
        <f t="shared" si="21"/>
        <v>#VALUE!</v>
      </c>
      <c r="AH17" s="253" t="e">
        <f t="shared" si="22"/>
        <v>#VALUE!</v>
      </c>
      <c r="AJ17" s="253">
        <f t="shared" si="23"/>
      </c>
      <c r="AK17" s="253">
        <f t="shared" si="24"/>
      </c>
      <c r="AL17" s="253">
        <f t="shared" si="25"/>
      </c>
      <c r="AN17" s="253" t="e">
        <f t="shared" si="26"/>
        <v>#VALUE!</v>
      </c>
      <c r="AP17" s="254" t="e">
        <f t="shared" si="27"/>
        <v>#VALUE!</v>
      </c>
    </row>
    <row r="18" spans="1:42" ht="11.25">
      <c r="A18" s="267" t="s">
        <v>230</v>
      </c>
      <c r="B18" s="264" t="str">
        <f>REPT(F15,1)</f>
        <v> </v>
      </c>
      <c r="C18" s="264" t="s">
        <v>35</v>
      </c>
      <c r="D18" s="264" t="str">
        <f>REPT(F16,1)</f>
        <v> </v>
      </c>
      <c r="E18" s="145" t="s">
        <v>231</v>
      </c>
      <c r="F18" s="264" t="str">
        <f t="shared" si="0"/>
        <v> </v>
      </c>
      <c r="G18" s="263"/>
      <c r="H18" s="264" t="str">
        <f t="shared" si="1"/>
        <v> </v>
      </c>
      <c r="I18" s="253">
        <f t="shared" si="2"/>
        <v>25</v>
      </c>
      <c r="J18" s="253">
        <f t="shared" si="3"/>
        <v>8</v>
      </c>
      <c r="K18" s="253" t="e">
        <f t="shared" si="4"/>
        <v>#VALUE!</v>
      </c>
      <c r="L18" s="253" t="e">
        <f t="shared" si="5"/>
        <v>#VALUE!</v>
      </c>
      <c r="M18" s="253" t="e">
        <f t="shared" si="6"/>
        <v>#VALUE!</v>
      </c>
      <c r="N18" s="253" t="e">
        <f t="shared" si="7"/>
        <v>#VALUE!</v>
      </c>
      <c r="O18" s="253">
        <f t="shared" si="8"/>
        <v>5</v>
      </c>
      <c r="P18" s="253">
        <f t="shared" si="9"/>
        <v>7</v>
      </c>
      <c r="Q18" s="253">
        <f t="shared" si="9"/>
        <v>9</v>
      </c>
      <c r="R18" s="253">
        <f t="shared" si="9"/>
        <v>16</v>
      </c>
      <c r="S18" s="253">
        <f t="shared" si="10"/>
        <v>1</v>
      </c>
      <c r="T18" s="253" t="str">
        <f t="shared" si="11"/>
        <v>Bane 5 </v>
      </c>
      <c r="U18" s="253" t="str">
        <f t="shared" si="12"/>
        <v> L</v>
      </c>
      <c r="V18" s="253" t="e">
        <f t="shared" si="28"/>
        <v>#VALUE!</v>
      </c>
      <c r="W18" s="254"/>
      <c r="X18" s="253" t="e">
        <f t="shared" si="14"/>
        <v>#VALUE!</v>
      </c>
      <c r="Y18" s="253" t="e">
        <f t="shared" si="15"/>
        <v>#VALUE!</v>
      </c>
      <c r="Z18" s="253" t="e">
        <f t="shared" si="16"/>
        <v>#VALUE!</v>
      </c>
      <c r="AA18" s="254"/>
      <c r="AB18" s="253" t="e">
        <f t="shared" si="17"/>
        <v>#VALUE!</v>
      </c>
      <c r="AC18" s="253" t="e">
        <f t="shared" si="18"/>
        <v>#VALUE!</v>
      </c>
      <c r="AD18" s="253" t="e">
        <f t="shared" si="19"/>
        <v>#VALUE!</v>
      </c>
      <c r="AF18" s="253" t="e">
        <f t="shared" si="20"/>
        <v>#VALUE!</v>
      </c>
      <c r="AG18" s="253" t="e">
        <f t="shared" si="21"/>
        <v>#VALUE!</v>
      </c>
      <c r="AH18" s="253" t="e">
        <f t="shared" si="22"/>
        <v>#VALUE!</v>
      </c>
      <c r="AJ18" s="253">
        <f t="shared" si="23"/>
      </c>
      <c r="AK18" s="253">
        <f t="shared" si="24"/>
      </c>
      <c r="AL18" s="253">
        <f t="shared" si="25"/>
      </c>
      <c r="AN18" s="253" t="e">
        <f t="shared" si="26"/>
        <v>#VALUE!</v>
      </c>
      <c r="AP18" s="254" t="e">
        <f t="shared" si="27"/>
        <v>#VALUE!</v>
      </c>
    </row>
    <row r="19" spans="1:42" ht="11.25">
      <c r="A19" s="267" t="s">
        <v>232</v>
      </c>
      <c r="B19" s="264" t="str">
        <f>REPT(F17,1)</f>
        <v> </v>
      </c>
      <c r="C19" s="264" t="s">
        <v>35</v>
      </c>
      <c r="D19" s="264" t="str">
        <f>REPT(F18,1)</f>
        <v> </v>
      </c>
      <c r="E19" s="145" t="s">
        <v>233</v>
      </c>
      <c r="F19" s="264" t="str">
        <f t="shared" si="0"/>
        <v> </v>
      </c>
      <c r="G19" s="263"/>
      <c r="H19" s="264" t="str">
        <f t="shared" si="1"/>
        <v> </v>
      </c>
      <c r="I19" s="253">
        <f t="shared" si="2"/>
        <v>25</v>
      </c>
      <c r="J19" s="253">
        <f t="shared" si="3"/>
        <v>8</v>
      </c>
      <c r="K19" s="253" t="e">
        <f t="shared" si="4"/>
        <v>#VALUE!</v>
      </c>
      <c r="L19" s="253" t="e">
        <f t="shared" si="5"/>
        <v>#VALUE!</v>
      </c>
      <c r="M19" s="253" t="e">
        <f t="shared" si="6"/>
        <v>#VALUE!</v>
      </c>
      <c r="N19" s="253" t="e">
        <f t="shared" si="7"/>
        <v>#VALUE!</v>
      </c>
      <c r="O19" s="253">
        <f t="shared" si="8"/>
        <v>5</v>
      </c>
      <c r="P19" s="253">
        <f t="shared" si="9"/>
        <v>7</v>
      </c>
      <c r="Q19" s="253">
        <f t="shared" si="9"/>
        <v>9</v>
      </c>
      <c r="R19" s="253">
        <f t="shared" si="9"/>
        <v>16</v>
      </c>
      <c r="S19" s="253">
        <f t="shared" si="10"/>
        <v>1</v>
      </c>
      <c r="T19" s="253" t="str">
        <f t="shared" si="11"/>
        <v>Bane 1 </v>
      </c>
      <c r="U19" s="253" t="str">
        <f t="shared" si="12"/>
        <v> S</v>
      </c>
      <c r="V19" s="253" t="e">
        <f t="shared" si="28"/>
        <v>#VALUE!</v>
      </c>
      <c r="W19" s="254"/>
      <c r="X19" s="253" t="e">
        <f t="shared" si="14"/>
        <v>#VALUE!</v>
      </c>
      <c r="Y19" s="253" t="e">
        <f t="shared" si="15"/>
        <v>#VALUE!</v>
      </c>
      <c r="Z19" s="253" t="e">
        <f t="shared" si="16"/>
        <v>#VALUE!</v>
      </c>
      <c r="AA19" s="254"/>
      <c r="AB19" s="253" t="e">
        <f t="shared" si="17"/>
        <v>#VALUE!</v>
      </c>
      <c r="AC19" s="253" t="e">
        <f t="shared" si="18"/>
        <v>#VALUE!</v>
      </c>
      <c r="AD19" s="253" t="e">
        <f t="shared" si="19"/>
        <v>#VALUE!</v>
      </c>
      <c r="AF19" s="253" t="e">
        <f t="shared" si="20"/>
        <v>#VALUE!</v>
      </c>
      <c r="AG19" s="253" t="e">
        <f t="shared" si="21"/>
        <v>#VALUE!</v>
      </c>
      <c r="AH19" s="253" t="e">
        <f t="shared" si="22"/>
        <v>#VALUE!</v>
      </c>
      <c r="AJ19" s="253">
        <f t="shared" si="23"/>
      </c>
      <c r="AK19" s="253">
        <f t="shared" si="24"/>
      </c>
      <c r="AL19" s="253">
        <f t="shared" si="25"/>
      </c>
      <c r="AN19" s="253" t="e">
        <f t="shared" si="26"/>
        <v>#VALUE!</v>
      </c>
      <c r="AP19" s="254" t="e">
        <f t="shared" si="27"/>
        <v>#VALUE!</v>
      </c>
    </row>
    <row r="20" spans="1:42" ht="11.25">
      <c r="A20" s="267" t="s">
        <v>234</v>
      </c>
      <c r="B20" s="264" t="str">
        <f>REPT(H17,1)</f>
        <v> </v>
      </c>
      <c r="C20" s="264" t="s">
        <v>35</v>
      </c>
      <c r="D20" s="264" t="str">
        <f>REPT(H18,1)</f>
        <v> </v>
      </c>
      <c r="E20" s="145" t="s">
        <v>235</v>
      </c>
      <c r="F20" s="264" t="str">
        <f t="shared" si="0"/>
        <v> </v>
      </c>
      <c r="G20" s="263"/>
      <c r="H20" s="264" t="str">
        <f t="shared" si="1"/>
        <v> </v>
      </c>
      <c r="I20" s="253">
        <f t="shared" si="2"/>
        <v>25</v>
      </c>
      <c r="J20" s="253">
        <f t="shared" si="3"/>
        <v>8</v>
      </c>
      <c r="K20" s="253" t="e">
        <f t="shared" si="4"/>
        <v>#VALUE!</v>
      </c>
      <c r="L20" s="253" t="e">
        <f t="shared" si="5"/>
        <v>#VALUE!</v>
      </c>
      <c r="M20" s="253" t="e">
        <f t="shared" si="6"/>
        <v>#VALUE!</v>
      </c>
      <c r="N20" s="253" t="e">
        <f t="shared" si="7"/>
        <v>#VALUE!</v>
      </c>
      <c r="O20" s="253">
        <f t="shared" si="8"/>
        <v>5</v>
      </c>
      <c r="P20" s="253">
        <f t="shared" si="9"/>
        <v>7</v>
      </c>
      <c r="Q20" s="253">
        <f t="shared" si="9"/>
        <v>9</v>
      </c>
      <c r="R20" s="253">
        <f t="shared" si="9"/>
        <v>16</v>
      </c>
      <c r="S20" s="253">
        <f t="shared" si="10"/>
        <v>1</v>
      </c>
      <c r="T20" s="253" t="str">
        <f t="shared" si="11"/>
        <v>Bane 5 </v>
      </c>
      <c r="U20" s="253" t="str">
        <f t="shared" si="12"/>
        <v> S</v>
      </c>
      <c r="V20" s="253" t="e">
        <f t="shared" si="28"/>
        <v>#VALUE!</v>
      </c>
      <c r="W20" s="254"/>
      <c r="X20" s="253" t="e">
        <f t="shared" si="14"/>
        <v>#VALUE!</v>
      </c>
      <c r="Y20" s="253" t="e">
        <f t="shared" si="15"/>
        <v>#VALUE!</v>
      </c>
      <c r="Z20" s="253" t="e">
        <f t="shared" si="16"/>
        <v>#VALUE!</v>
      </c>
      <c r="AA20" s="254"/>
      <c r="AB20" s="253" t="e">
        <f t="shared" si="17"/>
        <v>#VALUE!</v>
      </c>
      <c r="AC20" s="253" t="e">
        <f t="shared" si="18"/>
        <v>#VALUE!</v>
      </c>
      <c r="AD20" s="253" t="e">
        <f t="shared" si="19"/>
        <v>#VALUE!</v>
      </c>
      <c r="AF20" s="253" t="e">
        <f t="shared" si="20"/>
        <v>#VALUE!</v>
      </c>
      <c r="AG20" s="253" t="e">
        <f t="shared" si="21"/>
        <v>#VALUE!</v>
      </c>
      <c r="AH20" s="253" t="e">
        <f t="shared" si="22"/>
        <v>#VALUE!</v>
      </c>
      <c r="AJ20" s="253">
        <f t="shared" si="23"/>
      </c>
      <c r="AK20" s="253">
        <f t="shared" si="24"/>
      </c>
      <c r="AL20" s="253">
        <f t="shared" si="25"/>
      </c>
      <c r="AN20" s="253" t="e">
        <f t="shared" si="26"/>
        <v>#VALUE!</v>
      </c>
      <c r="AP20" s="254" t="e">
        <f t="shared" si="27"/>
        <v>#VALUE!</v>
      </c>
    </row>
    <row r="21" spans="1:42" ht="11.25">
      <c r="A21" s="267" t="s">
        <v>236</v>
      </c>
      <c r="B21" s="264" t="str">
        <f>REPT(H13,1)</f>
        <v> </v>
      </c>
      <c r="C21" s="264" t="s">
        <v>35</v>
      </c>
      <c r="D21" s="264" t="str">
        <f>REPT(H14,1)</f>
        <v> </v>
      </c>
      <c r="E21" s="145" t="s">
        <v>237</v>
      </c>
      <c r="F21" s="264" t="str">
        <f t="shared" si="0"/>
        <v> </v>
      </c>
      <c r="G21" s="263"/>
      <c r="H21" s="264" t="str">
        <f t="shared" si="1"/>
        <v> </v>
      </c>
      <c r="I21" s="253">
        <f t="shared" si="2"/>
        <v>25</v>
      </c>
      <c r="J21" s="253">
        <f t="shared" si="3"/>
        <v>8</v>
      </c>
      <c r="K21" s="253" t="e">
        <f t="shared" si="4"/>
        <v>#VALUE!</v>
      </c>
      <c r="L21" s="253" t="e">
        <f t="shared" si="5"/>
        <v>#VALUE!</v>
      </c>
      <c r="M21" s="253" t="e">
        <f t="shared" si="6"/>
        <v>#VALUE!</v>
      </c>
      <c r="N21" s="253" t="e">
        <f t="shared" si="7"/>
        <v>#VALUE!</v>
      </c>
      <c r="O21" s="253">
        <f t="shared" si="8"/>
        <v>5</v>
      </c>
      <c r="P21" s="253">
        <f t="shared" si="9"/>
        <v>7</v>
      </c>
      <c r="Q21" s="253">
        <f t="shared" si="9"/>
        <v>9</v>
      </c>
      <c r="R21" s="253">
        <f t="shared" si="9"/>
        <v>16</v>
      </c>
      <c r="S21" s="253">
        <f t="shared" si="10"/>
        <v>1</v>
      </c>
      <c r="T21" s="253" t="str">
        <f t="shared" si="11"/>
        <v>Bane 5 </v>
      </c>
      <c r="U21" s="253" t="str">
        <f t="shared" si="12"/>
        <v> L</v>
      </c>
      <c r="V21" s="253" t="e">
        <f t="shared" si="28"/>
        <v>#VALUE!</v>
      </c>
      <c r="W21" s="254"/>
      <c r="X21" s="253" t="e">
        <f t="shared" si="14"/>
        <v>#VALUE!</v>
      </c>
      <c r="Y21" s="253" t="e">
        <f t="shared" si="15"/>
        <v>#VALUE!</v>
      </c>
      <c r="Z21" s="253" t="e">
        <f t="shared" si="16"/>
        <v>#VALUE!</v>
      </c>
      <c r="AA21" s="254"/>
      <c r="AB21" s="253" t="e">
        <f t="shared" si="17"/>
        <v>#VALUE!</v>
      </c>
      <c r="AC21" s="253" t="e">
        <f t="shared" si="18"/>
        <v>#VALUE!</v>
      </c>
      <c r="AD21" s="253" t="e">
        <f t="shared" si="19"/>
        <v>#VALUE!</v>
      </c>
      <c r="AF21" s="253" t="e">
        <f t="shared" si="20"/>
        <v>#VALUE!</v>
      </c>
      <c r="AG21" s="253" t="e">
        <f t="shared" si="21"/>
        <v>#VALUE!</v>
      </c>
      <c r="AH21" s="253" t="e">
        <f t="shared" si="22"/>
        <v>#VALUE!</v>
      </c>
      <c r="AJ21" s="253">
        <f t="shared" si="23"/>
      </c>
      <c r="AK21" s="253">
        <f t="shared" si="24"/>
      </c>
      <c r="AL21" s="253">
        <f t="shared" si="25"/>
      </c>
      <c r="AN21" s="253" t="e">
        <f t="shared" si="26"/>
        <v>#VALUE!</v>
      </c>
      <c r="AP21" s="254" t="e">
        <f t="shared" si="27"/>
        <v>#VALUE!</v>
      </c>
    </row>
    <row r="22" spans="1:42" ht="11.25">
      <c r="A22" s="267" t="s">
        <v>238</v>
      </c>
      <c r="B22" s="264" t="str">
        <f>REPT(H15,1)</f>
        <v> </v>
      </c>
      <c r="C22" s="264" t="s">
        <v>35</v>
      </c>
      <c r="D22" s="264" t="str">
        <f>REPT(H16,1)</f>
        <v> </v>
      </c>
      <c r="E22" s="145" t="s">
        <v>239</v>
      </c>
      <c r="F22" s="264" t="str">
        <f t="shared" si="0"/>
        <v> </v>
      </c>
      <c r="G22" s="263"/>
      <c r="H22" s="264" t="str">
        <f t="shared" si="1"/>
        <v> </v>
      </c>
      <c r="I22" s="253">
        <f t="shared" si="2"/>
        <v>25</v>
      </c>
      <c r="J22" s="253">
        <f t="shared" si="3"/>
        <v>8</v>
      </c>
      <c r="K22" s="253" t="e">
        <f t="shared" si="4"/>
        <v>#VALUE!</v>
      </c>
      <c r="L22" s="253" t="e">
        <f t="shared" si="5"/>
        <v>#VALUE!</v>
      </c>
      <c r="M22" s="253" t="e">
        <f t="shared" si="6"/>
        <v>#VALUE!</v>
      </c>
      <c r="N22" s="253" t="e">
        <f t="shared" si="7"/>
        <v>#VALUE!</v>
      </c>
      <c r="O22" s="253">
        <f t="shared" si="8"/>
        <v>5</v>
      </c>
      <c r="P22" s="253">
        <f t="shared" si="9"/>
        <v>7</v>
      </c>
      <c r="Q22" s="253">
        <f t="shared" si="9"/>
        <v>9</v>
      </c>
      <c r="R22" s="253">
        <f t="shared" si="9"/>
        <v>16</v>
      </c>
      <c r="S22" s="253">
        <f t="shared" si="10"/>
        <v>1</v>
      </c>
      <c r="T22" s="253" t="str">
        <f t="shared" si="11"/>
        <v>Bane 5 </v>
      </c>
      <c r="U22" s="253" t="str">
        <f t="shared" si="12"/>
        <v> L</v>
      </c>
      <c r="V22" s="253" t="e">
        <f t="shared" si="28"/>
        <v>#VALUE!</v>
      </c>
      <c r="W22" s="254"/>
      <c r="X22" s="253" t="e">
        <f t="shared" si="14"/>
        <v>#VALUE!</v>
      </c>
      <c r="Y22" s="253" t="e">
        <f t="shared" si="15"/>
        <v>#VALUE!</v>
      </c>
      <c r="Z22" s="253" t="e">
        <f t="shared" si="16"/>
        <v>#VALUE!</v>
      </c>
      <c r="AA22" s="254"/>
      <c r="AB22" s="253" t="e">
        <f t="shared" si="17"/>
        <v>#VALUE!</v>
      </c>
      <c r="AC22" s="253" t="e">
        <f t="shared" si="18"/>
        <v>#VALUE!</v>
      </c>
      <c r="AD22" s="253" t="e">
        <f t="shared" si="19"/>
        <v>#VALUE!</v>
      </c>
      <c r="AF22" s="253" t="e">
        <f t="shared" si="20"/>
        <v>#VALUE!</v>
      </c>
      <c r="AG22" s="253" t="e">
        <f t="shared" si="21"/>
        <v>#VALUE!</v>
      </c>
      <c r="AH22" s="253" t="e">
        <f t="shared" si="22"/>
        <v>#VALUE!</v>
      </c>
      <c r="AJ22" s="253">
        <f t="shared" si="23"/>
      </c>
      <c r="AK22" s="253">
        <f t="shared" si="24"/>
      </c>
      <c r="AL22" s="253">
        <f t="shared" si="25"/>
      </c>
      <c r="AN22" s="253" t="e">
        <f t="shared" si="26"/>
        <v>#VALUE!</v>
      </c>
      <c r="AP22" s="254" t="e">
        <f t="shared" si="27"/>
        <v>#VALUE!</v>
      </c>
    </row>
    <row r="23" spans="1:42" ht="11.25">
      <c r="A23" s="267" t="s">
        <v>240</v>
      </c>
      <c r="B23" s="264" t="str">
        <f>REPT(F21,1)</f>
        <v> </v>
      </c>
      <c r="C23" s="264" t="s">
        <v>35</v>
      </c>
      <c r="D23" s="264" t="str">
        <f>REPT(F22,1)</f>
        <v> </v>
      </c>
      <c r="E23" s="145" t="s">
        <v>241</v>
      </c>
      <c r="F23" s="264" t="str">
        <f t="shared" si="0"/>
        <v> </v>
      </c>
      <c r="G23" s="263"/>
      <c r="H23" s="264" t="str">
        <f t="shared" si="1"/>
        <v> </v>
      </c>
      <c r="I23" s="253">
        <f t="shared" si="2"/>
        <v>25</v>
      </c>
      <c r="J23" s="253">
        <f t="shared" si="3"/>
        <v>8</v>
      </c>
      <c r="K23" s="253" t="e">
        <f t="shared" si="4"/>
        <v>#VALUE!</v>
      </c>
      <c r="L23" s="253" t="e">
        <f t="shared" si="5"/>
        <v>#VALUE!</v>
      </c>
      <c r="M23" s="253" t="e">
        <f t="shared" si="6"/>
        <v>#VALUE!</v>
      </c>
      <c r="N23" s="253" t="e">
        <f t="shared" si="7"/>
        <v>#VALUE!</v>
      </c>
      <c r="O23" s="253">
        <f t="shared" si="8"/>
        <v>5</v>
      </c>
      <c r="P23" s="253">
        <f t="shared" si="9"/>
        <v>7</v>
      </c>
      <c r="Q23" s="253">
        <f t="shared" si="9"/>
        <v>9</v>
      </c>
      <c r="R23" s="253">
        <f t="shared" si="9"/>
        <v>16</v>
      </c>
      <c r="S23" s="253">
        <f t="shared" si="10"/>
        <v>1</v>
      </c>
      <c r="T23" s="253" t="str">
        <f t="shared" si="11"/>
        <v>Bane 5 </v>
      </c>
      <c r="U23" s="253" t="str">
        <f t="shared" si="12"/>
        <v> S</v>
      </c>
      <c r="V23" s="253" t="e">
        <f t="shared" si="28"/>
        <v>#VALUE!</v>
      </c>
      <c r="W23" s="254"/>
      <c r="X23" s="253" t="e">
        <f t="shared" si="14"/>
        <v>#VALUE!</v>
      </c>
      <c r="Y23" s="253" t="e">
        <f t="shared" si="15"/>
        <v>#VALUE!</v>
      </c>
      <c r="Z23" s="253" t="e">
        <f t="shared" si="16"/>
        <v>#VALUE!</v>
      </c>
      <c r="AA23" s="254"/>
      <c r="AB23" s="253" t="e">
        <f t="shared" si="17"/>
        <v>#VALUE!</v>
      </c>
      <c r="AC23" s="253" t="e">
        <f t="shared" si="18"/>
        <v>#VALUE!</v>
      </c>
      <c r="AD23" s="253" t="e">
        <f t="shared" si="19"/>
        <v>#VALUE!</v>
      </c>
      <c r="AF23" s="253" t="e">
        <f t="shared" si="20"/>
        <v>#VALUE!</v>
      </c>
      <c r="AG23" s="253" t="e">
        <f t="shared" si="21"/>
        <v>#VALUE!</v>
      </c>
      <c r="AH23" s="253" t="e">
        <f t="shared" si="22"/>
        <v>#VALUE!</v>
      </c>
      <c r="AJ23" s="253">
        <f t="shared" si="23"/>
      </c>
      <c r="AK23" s="253">
        <f t="shared" si="24"/>
      </c>
      <c r="AL23" s="253">
        <f t="shared" si="25"/>
      </c>
      <c r="AN23" s="253" t="e">
        <f t="shared" si="26"/>
        <v>#VALUE!</v>
      </c>
      <c r="AP23" s="254" t="e">
        <f t="shared" si="27"/>
        <v>#VALUE!</v>
      </c>
    </row>
    <row r="24" spans="1:42" ht="11.25">
      <c r="A24" s="267" t="s">
        <v>242</v>
      </c>
      <c r="B24" s="264" t="str">
        <f>REPT(H21,1)</f>
        <v> </v>
      </c>
      <c r="C24" s="264" t="s">
        <v>35</v>
      </c>
      <c r="D24" s="264" t="str">
        <f>REPT(H22,1)</f>
        <v> </v>
      </c>
      <c r="E24" s="145" t="s">
        <v>243</v>
      </c>
      <c r="F24" s="264" t="str">
        <f t="shared" si="0"/>
        <v> </v>
      </c>
      <c r="G24" s="263"/>
      <c r="H24" s="264" t="str">
        <f t="shared" si="1"/>
        <v> </v>
      </c>
      <c r="I24" s="253">
        <f t="shared" si="2"/>
        <v>25</v>
      </c>
      <c r="J24" s="253">
        <f t="shared" si="3"/>
        <v>8</v>
      </c>
      <c r="K24" s="253" t="e">
        <f t="shared" si="4"/>
        <v>#VALUE!</v>
      </c>
      <c r="L24" s="253" t="e">
        <f t="shared" si="5"/>
        <v>#VALUE!</v>
      </c>
      <c r="M24" s="253" t="e">
        <f t="shared" si="6"/>
        <v>#VALUE!</v>
      </c>
      <c r="N24" s="253" t="e">
        <f t="shared" si="7"/>
        <v>#VALUE!</v>
      </c>
      <c r="O24" s="253">
        <f t="shared" si="8"/>
        <v>5</v>
      </c>
      <c r="P24" s="253">
        <f t="shared" si="9"/>
        <v>7</v>
      </c>
      <c r="Q24" s="253">
        <f t="shared" si="9"/>
        <v>9</v>
      </c>
      <c r="R24" s="253">
        <f t="shared" si="9"/>
        <v>16</v>
      </c>
      <c r="S24" s="253">
        <f t="shared" si="10"/>
        <v>1</v>
      </c>
      <c r="T24" s="253" t="str">
        <f t="shared" si="11"/>
        <v>Bane 5 </v>
      </c>
      <c r="U24" s="253" t="str">
        <f t="shared" si="12"/>
        <v> S</v>
      </c>
      <c r="V24" s="253" t="e">
        <f t="shared" si="28"/>
        <v>#VALUE!</v>
      </c>
      <c r="W24" s="254"/>
      <c r="X24" s="253" t="e">
        <f t="shared" si="14"/>
        <v>#VALUE!</v>
      </c>
      <c r="Y24" s="253" t="e">
        <f t="shared" si="15"/>
        <v>#VALUE!</v>
      </c>
      <c r="Z24" s="253" t="e">
        <f t="shared" si="16"/>
        <v>#VALUE!</v>
      </c>
      <c r="AA24" s="254"/>
      <c r="AB24" s="253" t="e">
        <f t="shared" si="17"/>
        <v>#VALUE!</v>
      </c>
      <c r="AC24" s="253" t="e">
        <f t="shared" si="18"/>
        <v>#VALUE!</v>
      </c>
      <c r="AD24" s="253" t="e">
        <f t="shared" si="19"/>
        <v>#VALUE!</v>
      </c>
      <c r="AF24" s="253" t="e">
        <f t="shared" si="20"/>
        <v>#VALUE!</v>
      </c>
      <c r="AG24" s="253" t="e">
        <f t="shared" si="21"/>
        <v>#VALUE!</v>
      </c>
      <c r="AH24" s="253" t="e">
        <f t="shared" si="22"/>
        <v>#VALUE!</v>
      </c>
      <c r="AJ24" s="253">
        <f t="shared" si="23"/>
      </c>
      <c r="AK24" s="253">
        <f t="shared" si="24"/>
      </c>
      <c r="AL24" s="253">
        <f t="shared" si="25"/>
      </c>
      <c r="AN24" s="253" t="e">
        <f t="shared" si="26"/>
        <v>#VALUE!</v>
      </c>
      <c r="AP24" s="254" t="e">
        <f t="shared" si="27"/>
        <v>#VALUE!</v>
      </c>
    </row>
    <row r="25" spans="1:42" ht="11.25">
      <c r="A25" s="267" t="s">
        <v>244</v>
      </c>
      <c r="B25" s="264" t="str">
        <f>REPT(H5,1)</f>
        <v> </v>
      </c>
      <c r="C25" s="264" t="s">
        <v>35</v>
      </c>
      <c r="D25" s="264" t="str">
        <f>REPT(H6,1)</f>
        <v> </v>
      </c>
      <c r="E25" s="145" t="s">
        <v>245</v>
      </c>
      <c r="F25" s="264" t="str">
        <f t="shared" si="0"/>
        <v> </v>
      </c>
      <c r="G25" s="263"/>
      <c r="H25" s="264" t="str">
        <f t="shared" si="1"/>
        <v> </v>
      </c>
      <c r="I25" s="253">
        <f t="shared" si="2"/>
        <v>25</v>
      </c>
      <c r="J25" s="253">
        <f t="shared" si="3"/>
        <v>8</v>
      </c>
      <c r="K25" s="253" t="e">
        <f t="shared" si="4"/>
        <v>#VALUE!</v>
      </c>
      <c r="L25" s="253" t="e">
        <f t="shared" si="5"/>
        <v>#VALUE!</v>
      </c>
      <c r="M25" s="253" t="e">
        <f t="shared" si="6"/>
        <v>#VALUE!</v>
      </c>
      <c r="N25" s="253" t="e">
        <f t="shared" si="7"/>
        <v>#VALUE!</v>
      </c>
      <c r="O25" s="253">
        <f t="shared" si="8"/>
        <v>5</v>
      </c>
      <c r="P25" s="253">
        <f t="shared" si="9"/>
        <v>7</v>
      </c>
      <c r="Q25" s="253">
        <f t="shared" si="9"/>
        <v>9</v>
      </c>
      <c r="R25" s="253">
        <f t="shared" si="9"/>
        <v>16</v>
      </c>
      <c r="S25" s="253">
        <f t="shared" si="10"/>
        <v>1</v>
      </c>
      <c r="T25" s="253" t="str">
        <f t="shared" si="11"/>
        <v>Bane 5 </v>
      </c>
      <c r="U25" s="253" t="str">
        <f t="shared" si="12"/>
        <v> L</v>
      </c>
      <c r="V25" s="253" t="e">
        <f t="shared" si="28"/>
        <v>#VALUE!</v>
      </c>
      <c r="W25" s="254"/>
      <c r="X25" s="253" t="e">
        <f t="shared" si="14"/>
        <v>#VALUE!</v>
      </c>
      <c r="Y25" s="253" t="e">
        <f t="shared" si="15"/>
        <v>#VALUE!</v>
      </c>
      <c r="Z25" s="253" t="e">
        <f t="shared" si="16"/>
        <v>#VALUE!</v>
      </c>
      <c r="AA25" s="254"/>
      <c r="AB25" s="253" t="e">
        <f t="shared" si="17"/>
        <v>#VALUE!</v>
      </c>
      <c r="AC25" s="253" t="e">
        <f t="shared" si="18"/>
        <v>#VALUE!</v>
      </c>
      <c r="AD25" s="253" t="e">
        <f t="shared" si="19"/>
        <v>#VALUE!</v>
      </c>
      <c r="AF25" s="253" t="e">
        <f t="shared" si="20"/>
        <v>#VALUE!</v>
      </c>
      <c r="AG25" s="253" t="e">
        <f t="shared" si="21"/>
        <v>#VALUE!</v>
      </c>
      <c r="AH25" s="253" t="e">
        <f t="shared" si="22"/>
        <v>#VALUE!</v>
      </c>
      <c r="AJ25" s="253">
        <f t="shared" si="23"/>
      </c>
      <c r="AK25" s="253">
        <f t="shared" si="24"/>
      </c>
      <c r="AL25" s="253">
        <f t="shared" si="25"/>
      </c>
      <c r="AN25" s="253" t="e">
        <f t="shared" si="26"/>
        <v>#VALUE!</v>
      </c>
      <c r="AP25" s="254" t="e">
        <f t="shared" si="27"/>
        <v>#VALUE!</v>
      </c>
    </row>
    <row r="26" spans="1:42" ht="11.25">
      <c r="A26" s="267" t="s">
        <v>246</v>
      </c>
      <c r="B26" s="264" t="str">
        <f>REPT(H7,1)</f>
        <v> </v>
      </c>
      <c r="C26" s="264" t="s">
        <v>35</v>
      </c>
      <c r="D26" s="264" t="str">
        <f>REPT(H8,1)</f>
        <v> </v>
      </c>
      <c r="E26" s="145" t="s">
        <v>247</v>
      </c>
      <c r="F26" s="264" t="str">
        <f t="shared" si="0"/>
        <v> </v>
      </c>
      <c r="G26" s="263"/>
      <c r="H26" s="264" t="str">
        <f t="shared" si="1"/>
        <v> </v>
      </c>
      <c r="I26" s="253">
        <f t="shared" si="2"/>
        <v>25</v>
      </c>
      <c r="J26" s="253">
        <f t="shared" si="3"/>
        <v>8</v>
      </c>
      <c r="K26" s="253" t="e">
        <f t="shared" si="4"/>
        <v>#VALUE!</v>
      </c>
      <c r="L26" s="253" t="e">
        <f t="shared" si="5"/>
        <v>#VALUE!</v>
      </c>
      <c r="M26" s="253" t="e">
        <f t="shared" si="6"/>
        <v>#VALUE!</v>
      </c>
      <c r="N26" s="253" t="e">
        <f t="shared" si="7"/>
        <v>#VALUE!</v>
      </c>
      <c r="O26" s="253">
        <f t="shared" si="8"/>
        <v>5</v>
      </c>
      <c r="P26" s="253">
        <f t="shared" si="9"/>
        <v>7</v>
      </c>
      <c r="Q26" s="253">
        <f t="shared" si="9"/>
        <v>9</v>
      </c>
      <c r="R26" s="253">
        <f t="shared" si="9"/>
        <v>16</v>
      </c>
      <c r="S26" s="253">
        <f t="shared" si="10"/>
        <v>1</v>
      </c>
      <c r="T26" s="253" t="str">
        <f t="shared" si="11"/>
        <v>Bane 5 </v>
      </c>
      <c r="U26" s="253" t="str">
        <f t="shared" si="12"/>
        <v> L</v>
      </c>
      <c r="V26" s="253" t="e">
        <f t="shared" si="28"/>
        <v>#VALUE!</v>
      </c>
      <c r="W26" s="254"/>
      <c r="X26" s="253" t="e">
        <f t="shared" si="14"/>
        <v>#VALUE!</v>
      </c>
      <c r="Y26" s="253" t="e">
        <f t="shared" si="15"/>
        <v>#VALUE!</v>
      </c>
      <c r="Z26" s="253" t="e">
        <f t="shared" si="16"/>
        <v>#VALUE!</v>
      </c>
      <c r="AA26" s="254"/>
      <c r="AB26" s="253" t="e">
        <f t="shared" si="17"/>
        <v>#VALUE!</v>
      </c>
      <c r="AC26" s="253" t="e">
        <f t="shared" si="18"/>
        <v>#VALUE!</v>
      </c>
      <c r="AD26" s="253" t="e">
        <f t="shared" si="19"/>
        <v>#VALUE!</v>
      </c>
      <c r="AF26" s="253" t="e">
        <f t="shared" si="20"/>
        <v>#VALUE!</v>
      </c>
      <c r="AG26" s="253" t="e">
        <f t="shared" si="21"/>
        <v>#VALUE!</v>
      </c>
      <c r="AH26" s="253" t="e">
        <f t="shared" si="22"/>
        <v>#VALUE!</v>
      </c>
      <c r="AJ26" s="253">
        <f t="shared" si="23"/>
      </c>
      <c r="AK26" s="253">
        <f t="shared" si="24"/>
      </c>
      <c r="AL26" s="253">
        <f t="shared" si="25"/>
      </c>
      <c r="AN26" s="253" t="e">
        <f t="shared" si="26"/>
        <v>#VALUE!</v>
      </c>
      <c r="AP26" s="254" t="e">
        <f t="shared" si="27"/>
        <v>#VALUE!</v>
      </c>
    </row>
    <row r="27" spans="1:42" ht="11.25">
      <c r="A27" s="267" t="s">
        <v>248</v>
      </c>
      <c r="B27" s="264" t="str">
        <f>REPT(H9,1)</f>
        <v> </v>
      </c>
      <c r="C27" s="264" t="s">
        <v>35</v>
      </c>
      <c r="D27" s="264" t="str">
        <f>REPT(H10,1)</f>
        <v> </v>
      </c>
      <c r="E27" s="145" t="s">
        <v>249</v>
      </c>
      <c r="F27" s="264" t="str">
        <f t="shared" si="0"/>
        <v> </v>
      </c>
      <c r="G27" s="263"/>
      <c r="H27" s="264" t="str">
        <f t="shared" si="1"/>
        <v> </v>
      </c>
      <c r="I27" s="253">
        <f t="shared" si="2"/>
        <v>25</v>
      </c>
      <c r="J27" s="253">
        <f t="shared" si="3"/>
        <v>8</v>
      </c>
      <c r="K27" s="253" t="e">
        <f t="shared" si="4"/>
        <v>#VALUE!</v>
      </c>
      <c r="L27" s="253" t="e">
        <f t="shared" si="5"/>
        <v>#VALUE!</v>
      </c>
      <c r="M27" s="253" t="e">
        <f t="shared" si="6"/>
        <v>#VALUE!</v>
      </c>
      <c r="N27" s="253" t="e">
        <f t="shared" si="7"/>
        <v>#VALUE!</v>
      </c>
      <c r="O27" s="253">
        <f t="shared" si="8"/>
        <v>5</v>
      </c>
      <c r="P27" s="253">
        <f t="shared" si="9"/>
        <v>7</v>
      </c>
      <c r="Q27" s="253">
        <f t="shared" si="9"/>
        <v>9</v>
      </c>
      <c r="R27" s="253">
        <f t="shared" si="9"/>
        <v>16</v>
      </c>
      <c r="S27" s="253">
        <f t="shared" si="10"/>
        <v>1</v>
      </c>
      <c r="T27" s="253" t="str">
        <f t="shared" si="11"/>
        <v>Bane 5 </v>
      </c>
      <c r="U27" s="253" t="str">
        <f t="shared" si="12"/>
        <v> L</v>
      </c>
      <c r="V27" s="253" t="e">
        <f t="shared" si="28"/>
        <v>#VALUE!</v>
      </c>
      <c r="W27" s="254"/>
      <c r="X27" s="253" t="e">
        <f t="shared" si="14"/>
        <v>#VALUE!</v>
      </c>
      <c r="Y27" s="253" t="e">
        <f t="shared" si="15"/>
        <v>#VALUE!</v>
      </c>
      <c r="Z27" s="253" t="e">
        <f t="shared" si="16"/>
        <v>#VALUE!</v>
      </c>
      <c r="AA27" s="254"/>
      <c r="AB27" s="253" t="e">
        <f t="shared" si="17"/>
        <v>#VALUE!</v>
      </c>
      <c r="AC27" s="253" t="e">
        <f t="shared" si="18"/>
        <v>#VALUE!</v>
      </c>
      <c r="AD27" s="253" t="e">
        <f t="shared" si="19"/>
        <v>#VALUE!</v>
      </c>
      <c r="AF27" s="253" t="e">
        <f t="shared" si="20"/>
        <v>#VALUE!</v>
      </c>
      <c r="AG27" s="253" t="e">
        <f t="shared" si="21"/>
        <v>#VALUE!</v>
      </c>
      <c r="AH27" s="253" t="e">
        <f t="shared" si="22"/>
        <v>#VALUE!</v>
      </c>
      <c r="AJ27" s="253">
        <f t="shared" si="23"/>
      </c>
      <c r="AK27" s="253">
        <f t="shared" si="24"/>
      </c>
      <c r="AL27" s="253">
        <f t="shared" si="25"/>
      </c>
      <c r="AN27" s="253" t="e">
        <f t="shared" si="26"/>
        <v>#VALUE!</v>
      </c>
      <c r="AP27" s="254" t="e">
        <f t="shared" si="27"/>
        <v>#VALUE!</v>
      </c>
    </row>
    <row r="28" spans="1:42" ht="11.25">
      <c r="A28" s="267" t="s">
        <v>250</v>
      </c>
      <c r="B28" s="264" t="str">
        <f>REPT(H11,1)</f>
        <v> </v>
      </c>
      <c r="C28" s="264" t="s">
        <v>35</v>
      </c>
      <c r="D28" s="264" t="str">
        <f>REPT(H12,1)</f>
        <v> </v>
      </c>
      <c r="E28" s="145" t="s">
        <v>251</v>
      </c>
      <c r="F28" s="264" t="str">
        <f t="shared" si="0"/>
        <v> </v>
      </c>
      <c r="G28" s="263"/>
      <c r="H28" s="264" t="str">
        <f t="shared" si="1"/>
        <v> </v>
      </c>
      <c r="I28" s="253">
        <f t="shared" si="2"/>
        <v>25</v>
      </c>
      <c r="J28" s="253">
        <f t="shared" si="3"/>
        <v>8</v>
      </c>
      <c r="K28" s="253" t="e">
        <f t="shared" si="4"/>
        <v>#VALUE!</v>
      </c>
      <c r="L28" s="253" t="e">
        <f t="shared" si="5"/>
        <v>#VALUE!</v>
      </c>
      <c r="M28" s="253" t="e">
        <f t="shared" si="6"/>
        <v>#VALUE!</v>
      </c>
      <c r="N28" s="253" t="e">
        <f t="shared" si="7"/>
        <v>#VALUE!</v>
      </c>
      <c r="O28" s="253">
        <f t="shared" si="8"/>
        <v>5</v>
      </c>
      <c r="P28" s="253">
        <f t="shared" si="9"/>
        <v>7</v>
      </c>
      <c r="Q28" s="253">
        <f t="shared" si="9"/>
        <v>9</v>
      </c>
      <c r="R28" s="253">
        <f t="shared" si="9"/>
        <v>16</v>
      </c>
      <c r="S28" s="253">
        <f t="shared" si="10"/>
        <v>1</v>
      </c>
      <c r="T28" s="253" t="str">
        <f t="shared" si="11"/>
        <v>Bane 5 </v>
      </c>
      <c r="U28" s="253" t="str">
        <f t="shared" si="12"/>
        <v> L</v>
      </c>
      <c r="V28" s="253" t="e">
        <f t="shared" si="28"/>
        <v>#VALUE!</v>
      </c>
      <c r="W28" s="254"/>
      <c r="X28" s="253" t="e">
        <f t="shared" si="14"/>
        <v>#VALUE!</v>
      </c>
      <c r="Y28" s="253" t="e">
        <f t="shared" si="15"/>
        <v>#VALUE!</v>
      </c>
      <c r="Z28" s="253" t="e">
        <f t="shared" si="16"/>
        <v>#VALUE!</v>
      </c>
      <c r="AA28" s="254"/>
      <c r="AB28" s="253" t="e">
        <f t="shared" si="17"/>
        <v>#VALUE!</v>
      </c>
      <c r="AC28" s="253" t="e">
        <f t="shared" si="18"/>
        <v>#VALUE!</v>
      </c>
      <c r="AD28" s="253" t="e">
        <f t="shared" si="19"/>
        <v>#VALUE!</v>
      </c>
      <c r="AF28" s="253" t="e">
        <f t="shared" si="20"/>
        <v>#VALUE!</v>
      </c>
      <c r="AG28" s="253" t="e">
        <f t="shared" si="21"/>
        <v>#VALUE!</v>
      </c>
      <c r="AH28" s="253" t="e">
        <f t="shared" si="22"/>
        <v>#VALUE!</v>
      </c>
      <c r="AJ28" s="253">
        <f t="shared" si="23"/>
      </c>
      <c r="AK28" s="253">
        <f t="shared" si="24"/>
      </c>
      <c r="AL28" s="253">
        <f t="shared" si="25"/>
      </c>
      <c r="AN28" s="253" t="e">
        <f t="shared" si="26"/>
        <v>#VALUE!</v>
      </c>
      <c r="AP28" s="254" t="e">
        <f t="shared" si="27"/>
        <v>#VALUE!</v>
      </c>
    </row>
    <row r="29" spans="1:42" ht="11.25">
      <c r="A29" s="267" t="s">
        <v>252</v>
      </c>
      <c r="B29" s="264" t="str">
        <f>REPT(F25,1)</f>
        <v> </v>
      </c>
      <c r="C29" s="264" t="s">
        <v>35</v>
      </c>
      <c r="D29" s="264" t="str">
        <f>REPT(F26,1)</f>
        <v> </v>
      </c>
      <c r="E29" s="145" t="s">
        <v>253</v>
      </c>
      <c r="F29" s="264" t="str">
        <f t="shared" si="0"/>
        <v> </v>
      </c>
      <c r="G29" s="263"/>
      <c r="H29" s="264" t="str">
        <f t="shared" si="1"/>
        <v> </v>
      </c>
      <c r="I29" s="253">
        <f t="shared" si="2"/>
        <v>25</v>
      </c>
      <c r="J29" s="253">
        <f t="shared" si="3"/>
        <v>8</v>
      </c>
      <c r="K29" s="253" t="e">
        <f t="shared" si="4"/>
        <v>#VALUE!</v>
      </c>
      <c r="L29" s="253" t="e">
        <f t="shared" si="5"/>
        <v>#VALUE!</v>
      </c>
      <c r="M29" s="253" t="e">
        <f t="shared" si="6"/>
        <v>#VALUE!</v>
      </c>
      <c r="N29" s="253" t="e">
        <f t="shared" si="7"/>
        <v>#VALUE!</v>
      </c>
      <c r="O29" s="253">
        <f t="shared" si="8"/>
        <v>5</v>
      </c>
      <c r="P29" s="253">
        <f t="shared" si="9"/>
        <v>7</v>
      </c>
      <c r="Q29" s="253">
        <f t="shared" si="9"/>
        <v>9</v>
      </c>
      <c r="R29" s="253">
        <f t="shared" si="9"/>
        <v>16</v>
      </c>
      <c r="S29" s="253">
        <f t="shared" si="10"/>
        <v>1</v>
      </c>
      <c r="T29" s="253" t="str">
        <f t="shared" si="11"/>
        <v>Bane 5 </v>
      </c>
      <c r="U29" s="253" t="str">
        <f t="shared" si="12"/>
        <v> L</v>
      </c>
      <c r="V29" s="253" t="e">
        <f t="shared" si="28"/>
        <v>#VALUE!</v>
      </c>
      <c r="W29" s="254"/>
      <c r="X29" s="253" t="e">
        <f t="shared" si="14"/>
        <v>#VALUE!</v>
      </c>
      <c r="Y29" s="253" t="e">
        <f t="shared" si="15"/>
        <v>#VALUE!</v>
      </c>
      <c r="Z29" s="253" t="e">
        <f t="shared" si="16"/>
        <v>#VALUE!</v>
      </c>
      <c r="AA29" s="254"/>
      <c r="AB29" s="253" t="e">
        <f t="shared" si="17"/>
        <v>#VALUE!</v>
      </c>
      <c r="AC29" s="253" t="e">
        <f t="shared" si="18"/>
        <v>#VALUE!</v>
      </c>
      <c r="AD29" s="253" t="e">
        <f t="shared" si="19"/>
        <v>#VALUE!</v>
      </c>
      <c r="AF29" s="253" t="e">
        <f t="shared" si="20"/>
        <v>#VALUE!</v>
      </c>
      <c r="AG29" s="253" t="e">
        <f t="shared" si="21"/>
        <v>#VALUE!</v>
      </c>
      <c r="AH29" s="253" t="e">
        <f t="shared" si="22"/>
        <v>#VALUE!</v>
      </c>
      <c r="AJ29" s="253">
        <f t="shared" si="23"/>
      </c>
      <c r="AK29" s="253">
        <f t="shared" si="24"/>
      </c>
      <c r="AL29" s="253">
        <f t="shared" si="25"/>
      </c>
      <c r="AN29" s="253" t="e">
        <f t="shared" si="26"/>
        <v>#VALUE!</v>
      </c>
      <c r="AP29" s="254" t="e">
        <f t="shared" si="27"/>
        <v>#VALUE!</v>
      </c>
    </row>
    <row r="30" spans="1:42" ht="11.25">
      <c r="A30" s="267" t="s">
        <v>254</v>
      </c>
      <c r="B30" s="264" t="str">
        <f>REPT(F27,1)</f>
        <v> </v>
      </c>
      <c r="C30" s="264" t="s">
        <v>35</v>
      </c>
      <c r="D30" s="264" t="str">
        <f>REPT(F28,1)</f>
        <v> </v>
      </c>
      <c r="E30" s="145" t="s">
        <v>255</v>
      </c>
      <c r="F30" s="264" t="str">
        <f t="shared" si="0"/>
        <v> </v>
      </c>
      <c r="G30" s="263"/>
      <c r="H30" s="264" t="str">
        <f t="shared" si="1"/>
        <v> </v>
      </c>
      <c r="I30" s="253">
        <f t="shared" si="2"/>
        <v>25</v>
      </c>
      <c r="J30" s="253">
        <f t="shared" si="3"/>
        <v>8</v>
      </c>
      <c r="K30" s="253" t="e">
        <f t="shared" si="4"/>
        <v>#VALUE!</v>
      </c>
      <c r="L30" s="253" t="e">
        <f t="shared" si="5"/>
        <v>#VALUE!</v>
      </c>
      <c r="M30" s="253" t="e">
        <f t="shared" si="6"/>
        <v>#VALUE!</v>
      </c>
      <c r="N30" s="253" t="e">
        <f t="shared" si="7"/>
        <v>#VALUE!</v>
      </c>
      <c r="O30" s="253">
        <f t="shared" si="8"/>
        <v>5</v>
      </c>
      <c r="P30" s="253">
        <f t="shared" si="9"/>
        <v>7</v>
      </c>
      <c r="Q30" s="253">
        <f t="shared" si="9"/>
        <v>9</v>
      </c>
      <c r="R30" s="253">
        <f t="shared" si="9"/>
        <v>16</v>
      </c>
      <c r="S30" s="253">
        <f t="shared" si="10"/>
        <v>1</v>
      </c>
      <c r="T30" s="253" t="str">
        <f t="shared" si="11"/>
        <v>Bane 5 </v>
      </c>
      <c r="U30" s="253" t="str">
        <f t="shared" si="12"/>
        <v> L</v>
      </c>
      <c r="V30" s="253" t="e">
        <f t="shared" si="28"/>
        <v>#VALUE!</v>
      </c>
      <c r="W30" s="254"/>
      <c r="X30" s="253" t="e">
        <f t="shared" si="14"/>
        <v>#VALUE!</v>
      </c>
      <c r="Y30" s="253" t="e">
        <f t="shared" si="15"/>
        <v>#VALUE!</v>
      </c>
      <c r="Z30" s="253" t="e">
        <f t="shared" si="16"/>
        <v>#VALUE!</v>
      </c>
      <c r="AA30" s="254"/>
      <c r="AB30" s="253" t="e">
        <f t="shared" si="17"/>
        <v>#VALUE!</v>
      </c>
      <c r="AC30" s="253" t="e">
        <f t="shared" si="18"/>
        <v>#VALUE!</v>
      </c>
      <c r="AD30" s="253" t="e">
        <f t="shared" si="19"/>
        <v>#VALUE!</v>
      </c>
      <c r="AF30" s="253" t="e">
        <f t="shared" si="20"/>
        <v>#VALUE!</v>
      </c>
      <c r="AG30" s="253" t="e">
        <f t="shared" si="21"/>
        <v>#VALUE!</v>
      </c>
      <c r="AH30" s="253" t="e">
        <f t="shared" si="22"/>
        <v>#VALUE!</v>
      </c>
      <c r="AJ30" s="253">
        <f t="shared" si="23"/>
      </c>
      <c r="AK30" s="253">
        <f t="shared" si="24"/>
      </c>
      <c r="AL30" s="253">
        <f t="shared" si="25"/>
      </c>
      <c r="AN30" s="253" t="e">
        <f t="shared" si="26"/>
        <v>#VALUE!</v>
      </c>
      <c r="AP30" s="254" t="e">
        <f t="shared" si="27"/>
        <v>#VALUE!</v>
      </c>
    </row>
    <row r="31" spans="1:42" ht="11.25">
      <c r="A31" s="267" t="s">
        <v>256</v>
      </c>
      <c r="B31" s="264" t="str">
        <f>REPT(F29,1)</f>
        <v> </v>
      </c>
      <c r="C31" s="264" t="s">
        <v>35</v>
      </c>
      <c r="D31" s="264" t="str">
        <f>REPT(F30,1)</f>
        <v> </v>
      </c>
      <c r="E31" s="145" t="s">
        <v>257</v>
      </c>
      <c r="F31" s="264" t="str">
        <f t="shared" si="0"/>
        <v> </v>
      </c>
      <c r="G31" s="263"/>
      <c r="H31" s="264" t="str">
        <f t="shared" si="1"/>
        <v> </v>
      </c>
      <c r="I31" s="253">
        <f t="shared" si="2"/>
        <v>25</v>
      </c>
      <c r="J31" s="253">
        <f t="shared" si="3"/>
        <v>8</v>
      </c>
      <c r="K31" s="253" t="e">
        <f t="shared" si="4"/>
        <v>#VALUE!</v>
      </c>
      <c r="L31" s="253" t="e">
        <f t="shared" si="5"/>
        <v>#VALUE!</v>
      </c>
      <c r="M31" s="253" t="e">
        <f t="shared" si="6"/>
        <v>#VALUE!</v>
      </c>
      <c r="N31" s="253" t="e">
        <f t="shared" si="7"/>
        <v>#VALUE!</v>
      </c>
      <c r="O31" s="253">
        <f t="shared" si="8"/>
        <v>5</v>
      </c>
      <c r="P31" s="253">
        <f t="shared" si="9"/>
        <v>7</v>
      </c>
      <c r="Q31" s="253">
        <f t="shared" si="9"/>
        <v>9</v>
      </c>
      <c r="R31" s="253">
        <f t="shared" si="9"/>
        <v>16</v>
      </c>
      <c r="S31" s="253">
        <f t="shared" si="10"/>
        <v>1</v>
      </c>
      <c r="T31" s="253" t="str">
        <f t="shared" si="11"/>
        <v>Bane 5 </v>
      </c>
      <c r="U31" s="253" t="str">
        <f t="shared" si="12"/>
        <v> S</v>
      </c>
      <c r="V31" s="253" t="e">
        <f t="shared" si="28"/>
        <v>#VALUE!</v>
      </c>
      <c r="W31" s="254"/>
      <c r="X31" s="253" t="e">
        <f t="shared" si="14"/>
        <v>#VALUE!</v>
      </c>
      <c r="Y31" s="253" t="e">
        <f t="shared" si="15"/>
        <v>#VALUE!</v>
      </c>
      <c r="Z31" s="253" t="e">
        <f t="shared" si="16"/>
        <v>#VALUE!</v>
      </c>
      <c r="AA31" s="254"/>
      <c r="AB31" s="253" t="e">
        <f t="shared" si="17"/>
        <v>#VALUE!</v>
      </c>
      <c r="AC31" s="253" t="e">
        <f t="shared" si="18"/>
        <v>#VALUE!</v>
      </c>
      <c r="AD31" s="253" t="e">
        <f t="shared" si="19"/>
        <v>#VALUE!</v>
      </c>
      <c r="AF31" s="253" t="e">
        <f t="shared" si="20"/>
        <v>#VALUE!</v>
      </c>
      <c r="AG31" s="253" t="e">
        <f t="shared" si="21"/>
        <v>#VALUE!</v>
      </c>
      <c r="AH31" s="253" t="e">
        <f t="shared" si="22"/>
        <v>#VALUE!</v>
      </c>
      <c r="AJ31" s="253">
        <f t="shared" si="23"/>
      </c>
      <c r="AK31" s="253">
        <f t="shared" si="24"/>
      </c>
      <c r="AL31" s="253">
        <f t="shared" si="25"/>
      </c>
      <c r="AN31" s="253" t="e">
        <f t="shared" si="26"/>
        <v>#VALUE!</v>
      </c>
      <c r="AP31" s="254" t="e">
        <f t="shared" si="27"/>
        <v>#VALUE!</v>
      </c>
    </row>
    <row r="32" spans="1:42" ht="11.25">
      <c r="A32" s="267" t="s">
        <v>258</v>
      </c>
      <c r="B32" s="264" t="str">
        <f>REPT(H29,1)</f>
        <v> </v>
      </c>
      <c r="C32" s="264" t="s">
        <v>35</v>
      </c>
      <c r="D32" s="264" t="str">
        <f>REPT(H30,1)</f>
        <v> </v>
      </c>
      <c r="E32" s="145" t="s">
        <v>259</v>
      </c>
      <c r="F32" s="264" t="str">
        <f t="shared" si="0"/>
        <v> </v>
      </c>
      <c r="G32" s="263"/>
      <c r="H32" s="264" t="str">
        <f t="shared" si="1"/>
        <v> </v>
      </c>
      <c r="I32" s="253">
        <f t="shared" si="2"/>
        <v>25</v>
      </c>
      <c r="J32" s="253">
        <f t="shared" si="3"/>
        <v>8</v>
      </c>
      <c r="K32" s="253" t="e">
        <f t="shared" si="4"/>
        <v>#VALUE!</v>
      </c>
      <c r="L32" s="253" t="e">
        <f t="shared" si="5"/>
        <v>#VALUE!</v>
      </c>
      <c r="M32" s="253" t="e">
        <f t="shared" si="6"/>
        <v>#VALUE!</v>
      </c>
      <c r="N32" s="253" t="e">
        <f t="shared" si="7"/>
        <v>#VALUE!</v>
      </c>
      <c r="O32" s="253">
        <f t="shared" si="8"/>
        <v>5</v>
      </c>
      <c r="P32" s="253">
        <f t="shared" si="9"/>
        <v>7</v>
      </c>
      <c r="Q32" s="253">
        <f t="shared" si="9"/>
        <v>9</v>
      </c>
      <c r="R32" s="253">
        <f t="shared" si="9"/>
        <v>16</v>
      </c>
      <c r="S32" s="253">
        <f t="shared" si="10"/>
        <v>1</v>
      </c>
      <c r="T32" s="253" t="str">
        <f t="shared" si="11"/>
        <v>Bane 5 </v>
      </c>
      <c r="U32" s="253" t="str">
        <f t="shared" si="12"/>
        <v> S</v>
      </c>
      <c r="V32" s="253" t="e">
        <f t="shared" si="28"/>
        <v>#VALUE!</v>
      </c>
      <c r="W32" s="254"/>
      <c r="X32" s="253" t="e">
        <f t="shared" si="14"/>
        <v>#VALUE!</v>
      </c>
      <c r="Y32" s="253" t="e">
        <f t="shared" si="15"/>
        <v>#VALUE!</v>
      </c>
      <c r="Z32" s="253" t="e">
        <f t="shared" si="16"/>
        <v>#VALUE!</v>
      </c>
      <c r="AA32" s="254"/>
      <c r="AB32" s="253" t="e">
        <f t="shared" si="17"/>
        <v>#VALUE!</v>
      </c>
      <c r="AC32" s="253" t="e">
        <f t="shared" si="18"/>
        <v>#VALUE!</v>
      </c>
      <c r="AD32" s="253" t="e">
        <f t="shared" si="19"/>
        <v>#VALUE!</v>
      </c>
      <c r="AF32" s="253" t="e">
        <f t="shared" si="20"/>
        <v>#VALUE!</v>
      </c>
      <c r="AG32" s="253" t="e">
        <f t="shared" si="21"/>
        <v>#VALUE!</v>
      </c>
      <c r="AH32" s="253" t="e">
        <f t="shared" si="22"/>
        <v>#VALUE!</v>
      </c>
      <c r="AJ32" s="253">
        <f t="shared" si="23"/>
      </c>
      <c r="AK32" s="253">
        <f t="shared" si="24"/>
      </c>
      <c r="AL32" s="253">
        <f t="shared" si="25"/>
      </c>
      <c r="AN32" s="253" t="e">
        <f t="shared" si="26"/>
        <v>#VALUE!</v>
      </c>
      <c r="AP32" s="254" t="e">
        <f t="shared" si="27"/>
        <v>#VALUE!</v>
      </c>
    </row>
    <row r="33" spans="1:42" ht="11.25">
      <c r="A33" s="267" t="s">
        <v>260</v>
      </c>
      <c r="B33" s="264" t="str">
        <f>REPT(H25,1)</f>
        <v> </v>
      </c>
      <c r="C33" s="264" t="s">
        <v>35</v>
      </c>
      <c r="D33" s="264" t="str">
        <f>REPT(H26,1)</f>
        <v> </v>
      </c>
      <c r="E33" s="145" t="s">
        <v>261</v>
      </c>
      <c r="F33" s="264" t="str">
        <f t="shared" si="0"/>
        <v> </v>
      </c>
      <c r="G33" s="263"/>
      <c r="H33" s="264" t="str">
        <f t="shared" si="1"/>
        <v> </v>
      </c>
      <c r="I33" s="253">
        <f t="shared" si="2"/>
        <v>25</v>
      </c>
      <c r="J33" s="253">
        <f t="shared" si="3"/>
        <v>8</v>
      </c>
      <c r="K33" s="253" t="e">
        <f t="shared" si="4"/>
        <v>#VALUE!</v>
      </c>
      <c r="L33" s="253" t="e">
        <f t="shared" si="5"/>
        <v>#VALUE!</v>
      </c>
      <c r="M33" s="253" t="e">
        <f t="shared" si="6"/>
        <v>#VALUE!</v>
      </c>
      <c r="N33" s="253" t="e">
        <f t="shared" si="7"/>
        <v>#VALUE!</v>
      </c>
      <c r="O33" s="253">
        <f t="shared" si="8"/>
        <v>5</v>
      </c>
      <c r="P33" s="253">
        <f t="shared" si="9"/>
        <v>7</v>
      </c>
      <c r="Q33" s="253">
        <f t="shared" si="9"/>
        <v>9</v>
      </c>
      <c r="R33" s="253">
        <f t="shared" si="9"/>
        <v>16</v>
      </c>
      <c r="S33" s="253">
        <f t="shared" si="10"/>
        <v>1</v>
      </c>
      <c r="T33" s="253" t="str">
        <f t="shared" si="11"/>
        <v>Bane 5 </v>
      </c>
      <c r="U33" s="253" t="str">
        <f t="shared" si="12"/>
        <v> L</v>
      </c>
      <c r="V33" s="253" t="e">
        <f t="shared" si="28"/>
        <v>#VALUE!</v>
      </c>
      <c r="W33" s="254"/>
      <c r="X33" s="253" t="e">
        <f t="shared" si="14"/>
        <v>#VALUE!</v>
      </c>
      <c r="Y33" s="253" t="e">
        <f t="shared" si="15"/>
        <v>#VALUE!</v>
      </c>
      <c r="Z33" s="253" t="e">
        <f t="shared" si="16"/>
        <v>#VALUE!</v>
      </c>
      <c r="AA33" s="254"/>
      <c r="AB33" s="253" t="e">
        <f t="shared" si="17"/>
        <v>#VALUE!</v>
      </c>
      <c r="AC33" s="253" t="e">
        <f t="shared" si="18"/>
        <v>#VALUE!</v>
      </c>
      <c r="AD33" s="253" t="e">
        <f t="shared" si="19"/>
        <v>#VALUE!</v>
      </c>
      <c r="AF33" s="253" t="e">
        <f t="shared" si="20"/>
        <v>#VALUE!</v>
      </c>
      <c r="AG33" s="253" t="e">
        <f t="shared" si="21"/>
        <v>#VALUE!</v>
      </c>
      <c r="AH33" s="253" t="e">
        <f t="shared" si="22"/>
        <v>#VALUE!</v>
      </c>
      <c r="AJ33" s="253">
        <f t="shared" si="23"/>
      </c>
      <c r="AK33" s="253">
        <f t="shared" si="24"/>
      </c>
      <c r="AL33" s="253">
        <f t="shared" si="25"/>
      </c>
      <c r="AN33" s="253" t="e">
        <f t="shared" si="26"/>
        <v>#VALUE!</v>
      </c>
      <c r="AP33" s="254" t="e">
        <f t="shared" si="27"/>
        <v>#VALUE!</v>
      </c>
    </row>
    <row r="34" spans="1:42" ht="11.25">
      <c r="A34" s="267" t="s">
        <v>262</v>
      </c>
      <c r="B34" s="264" t="str">
        <f>REPT(H27,1)</f>
        <v> </v>
      </c>
      <c r="C34" s="264" t="s">
        <v>35</v>
      </c>
      <c r="D34" s="264" t="str">
        <f>REPT(H28,1)</f>
        <v> </v>
      </c>
      <c r="E34" s="145" t="s">
        <v>263</v>
      </c>
      <c r="F34" s="264" t="str">
        <f t="shared" si="0"/>
        <v> </v>
      </c>
      <c r="G34" s="263"/>
      <c r="H34" s="264" t="str">
        <f t="shared" si="1"/>
        <v> </v>
      </c>
      <c r="I34" s="253">
        <f t="shared" si="2"/>
        <v>25</v>
      </c>
      <c r="J34" s="253">
        <f t="shared" si="3"/>
        <v>8</v>
      </c>
      <c r="K34" s="253" t="e">
        <f t="shared" si="4"/>
        <v>#VALUE!</v>
      </c>
      <c r="L34" s="253" t="e">
        <f t="shared" si="5"/>
        <v>#VALUE!</v>
      </c>
      <c r="M34" s="253" t="e">
        <f t="shared" si="6"/>
        <v>#VALUE!</v>
      </c>
      <c r="N34" s="253" t="e">
        <f t="shared" si="7"/>
        <v>#VALUE!</v>
      </c>
      <c r="O34" s="253">
        <f t="shared" si="8"/>
        <v>5</v>
      </c>
      <c r="P34" s="253">
        <f t="shared" si="9"/>
        <v>7</v>
      </c>
      <c r="Q34" s="253">
        <f t="shared" si="9"/>
        <v>9</v>
      </c>
      <c r="R34" s="253">
        <f t="shared" si="9"/>
        <v>16</v>
      </c>
      <c r="S34" s="253">
        <f t="shared" si="10"/>
        <v>1</v>
      </c>
      <c r="T34" s="253" t="str">
        <f t="shared" si="11"/>
        <v>Bane 5 </v>
      </c>
      <c r="U34" s="253" t="str">
        <f t="shared" si="12"/>
        <v> L</v>
      </c>
      <c r="V34" s="253" t="e">
        <f t="shared" si="28"/>
        <v>#VALUE!</v>
      </c>
      <c r="W34" s="254"/>
      <c r="X34" s="253" t="e">
        <f t="shared" si="14"/>
        <v>#VALUE!</v>
      </c>
      <c r="Y34" s="253" t="e">
        <f t="shared" si="15"/>
        <v>#VALUE!</v>
      </c>
      <c r="Z34" s="253" t="e">
        <f t="shared" si="16"/>
        <v>#VALUE!</v>
      </c>
      <c r="AA34" s="254"/>
      <c r="AB34" s="253" t="e">
        <f t="shared" si="17"/>
        <v>#VALUE!</v>
      </c>
      <c r="AC34" s="253" t="e">
        <f t="shared" si="18"/>
        <v>#VALUE!</v>
      </c>
      <c r="AD34" s="253" t="e">
        <f t="shared" si="19"/>
        <v>#VALUE!</v>
      </c>
      <c r="AF34" s="253" t="e">
        <f t="shared" si="20"/>
        <v>#VALUE!</v>
      </c>
      <c r="AG34" s="253" t="e">
        <f t="shared" si="21"/>
        <v>#VALUE!</v>
      </c>
      <c r="AH34" s="253" t="e">
        <f t="shared" si="22"/>
        <v>#VALUE!</v>
      </c>
      <c r="AJ34" s="253">
        <f t="shared" si="23"/>
      </c>
      <c r="AK34" s="253">
        <f t="shared" si="24"/>
      </c>
      <c r="AL34" s="253">
        <f t="shared" si="25"/>
      </c>
      <c r="AN34" s="253" t="e">
        <f t="shared" si="26"/>
        <v>#VALUE!</v>
      </c>
      <c r="AP34" s="254" t="e">
        <f t="shared" si="27"/>
        <v>#VALUE!</v>
      </c>
    </row>
    <row r="35" spans="1:42" ht="11.25">
      <c r="A35" s="267" t="s">
        <v>264</v>
      </c>
      <c r="B35" s="264" t="str">
        <f>REPT(F33,1)</f>
        <v> </v>
      </c>
      <c r="C35" s="264" t="s">
        <v>35</v>
      </c>
      <c r="D35" s="264" t="str">
        <f>REPT(F34,1)</f>
        <v> </v>
      </c>
      <c r="E35" s="145" t="s">
        <v>265</v>
      </c>
      <c r="F35" s="264" t="str">
        <f t="shared" si="0"/>
        <v> </v>
      </c>
      <c r="G35" s="263"/>
      <c r="H35" s="264" t="str">
        <f t="shared" si="1"/>
        <v> </v>
      </c>
      <c r="I35" s="253">
        <f t="shared" si="2"/>
        <v>25</v>
      </c>
      <c r="J35" s="253">
        <f t="shared" si="3"/>
        <v>8</v>
      </c>
      <c r="K35" s="253" t="e">
        <f t="shared" si="4"/>
        <v>#VALUE!</v>
      </c>
      <c r="L35" s="253" t="e">
        <f t="shared" si="5"/>
        <v>#VALUE!</v>
      </c>
      <c r="M35" s="253" t="e">
        <f t="shared" si="6"/>
        <v>#VALUE!</v>
      </c>
      <c r="N35" s="253" t="e">
        <f t="shared" si="7"/>
        <v>#VALUE!</v>
      </c>
      <c r="O35" s="253">
        <f t="shared" si="8"/>
        <v>5</v>
      </c>
      <c r="P35" s="253">
        <f t="shared" si="9"/>
        <v>7</v>
      </c>
      <c r="Q35" s="253">
        <f t="shared" si="9"/>
        <v>9</v>
      </c>
      <c r="R35" s="253">
        <f t="shared" si="9"/>
        <v>16</v>
      </c>
      <c r="S35" s="253">
        <f t="shared" si="10"/>
        <v>1</v>
      </c>
      <c r="T35" s="253" t="str">
        <f t="shared" si="11"/>
        <v>Bane 5 </v>
      </c>
      <c r="U35" s="253" t="str">
        <f t="shared" si="12"/>
        <v> S</v>
      </c>
      <c r="V35" s="253" t="e">
        <f t="shared" si="28"/>
        <v>#VALUE!</v>
      </c>
      <c r="W35" s="254"/>
      <c r="X35" s="253" t="e">
        <f t="shared" si="14"/>
        <v>#VALUE!</v>
      </c>
      <c r="Y35" s="253" t="e">
        <f t="shared" si="15"/>
        <v>#VALUE!</v>
      </c>
      <c r="Z35" s="253" t="e">
        <f t="shared" si="16"/>
        <v>#VALUE!</v>
      </c>
      <c r="AA35" s="254"/>
      <c r="AB35" s="253" t="e">
        <f t="shared" si="17"/>
        <v>#VALUE!</v>
      </c>
      <c r="AC35" s="253" t="e">
        <f t="shared" si="18"/>
        <v>#VALUE!</v>
      </c>
      <c r="AD35" s="253" t="e">
        <f t="shared" si="19"/>
        <v>#VALUE!</v>
      </c>
      <c r="AF35" s="253" t="e">
        <f t="shared" si="20"/>
        <v>#VALUE!</v>
      </c>
      <c r="AG35" s="253" t="e">
        <f t="shared" si="21"/>
        <v>#VALUE!</v>
      </c>
      <c r="AH35" s="253" t="e">
        <f t="shared" si="22"/>
        <v>#VALUE!</v>
      </c>
      <c r="AJ35" s="253">
        <f t="shared" si="23"/>
      </c>
      <c r="AK35" s="253">
        <f t="shared" si="24"/>
      </c>
      <c r="AL35" s="253">
        <f t="shared" si="25"/>
      </c>
      <c r="AN35" s="253" t="e">
        <f t="shared" si="26"/>
        <v>#VALUE!</v>
      </c>
      <c r="AP35" s="254" t="e">
        <f t="shared" si="27"/>
        <v>#VALUE!</v>
      </c>
    </row>
    <row r="36" spans="1:42" ht="11.25">
      <c r="A36" s="267" t="s">
        <v>266</v>
      </c>
      <c r="B36" s="264" t="str">
        <f>REPT(H33,1)</f>
        <v> </v>
      </c>
      <c r="C36" s="264" t="s">
        <v>35</v>
      </c>
      <c r="D36" s="264" t="str">
        <f>REPT(H34,1)</f>
        <v> </v>
      </c>
      <c r="E36" s="145" t="s">
        <v>267</v>
      </c>
      <c r="F36" s="264" t="str">
        <f t="shared" si="0"/>
        <v> </v>
      </c>
      <c r="G36" s="263"/>
      <c r="H36" s="264" t="str">
        <f t="shared" si="1"/>
        <v> </v>
      </c>
      <c r="I36" s="253">
        <f t="shared" si="2"/>
        <v>25</v>
      </c>
      <c r="J36" s="253">
        <f t="shared" si="3"/>
        <v>8</v>
      </c>
      <c r="K36" s="253" t="e">
        <f t="shared" si="4"/>
        <v>#VALUE!</v>
      </c>
      <c r="L36" s="253" t="e">
        <f t="shared" si="5"/>
        <v>#VALUE!</v>
      </c>
      <c r="M36" s="253" t="e">
        <f t="shared" si="6"/>
        <v>#VALUE!</v>
      </c>
      <c r="N36" s="253" t="e">
        <f t="shared" si="7"/>
        <v>#VALUE!</v>
      </c>
      <c r="O36" s="253">
        <f t="shared" si="8"/>
        <v>5</v>
      </c>
      <c r="P36" s="253">
        <f t="shared" si="9"/>
        <v>7</v>
      </c>
      <c r="Q36" s="253">
        <f t="shared" si="9"/>
        <v>9</v>
      </c>
      <c r="R36" s="253">
        <f t="shared" si="9"/>
        <v>16</v>
      </c>
      <c r="S36" s="253">
        <f t="shared" si="10"/>
        <v>1</v>
      </c>
      <c r="T36" s="253" t="str">
        <f t="shared" si="11"/>
        <v>Bane 5 </v>
      </c>
      <c r="U36" s="253" t="str">
        <f t="shared" si="12"/>
        <v> S</v>
      </c>
      <c r="V36" s="253" t="e">
        <f t="shared" si="28"/>
        <v>#VALUE!</v>
      </c>
      <c r="W36" s="254"/>
      <c r="X36" s="253" t="e">
        <f t="shared" si="14"/>
        <v>#VALUE!</v>
      </c>
      <c r="Y36" s="253" t="e">
        <f t="shared" si="15"/>
        <v>#VALUE!</v>
      </c>
      <c r="Z36" s="253" t="e">
        <f t="shared" si="16"/>
        <v>#VALUE!</v>
      </c>
      <c r="AA36" s="254"/>
      <c r="AB36" s="253" t="e">
        <f t="shared" si="17"/>
        <v>#VALUE!</v>
      </c>
      <c r="AC36" s="253" t="e">
        <f t="shared" si="18"/>
        <v>#VALUE!</v>
      </c>
      <c r="AD36" s="253" t="e">
        <f t="shared" si="19"/>
        <v>#VALUE!</v>
      </c>
      <c r="AF36" s="253" t="e">
        <f t="shared" si="20"/>
        <v>#VALUE!</v>
      </c>
      <c r="AG36" s="253" t="e">
        <f t="shared" si="21"/>
        <v>#VALUE!</v>
      </c>
      <c r="AH36" s="253" t="e">
        <f t="shared" si="22"/>
        <v>#VALUE!</v>
      </c>
      <c r="AJ36" s="253">
        <f t="shared" si="23"/>
      </c>
      <c r="AK36" s="253">
        <f t="shared" si="24"/>
      </c>
      <c r="AL36" s="253">
        <f t="shared" si="25"/>
      </c>
      <c r="AN36" s="253" t="e">
        <f t="shared" si="26"/>
        <v>#VALUE!</v>
      </c>
      <c r="AP36" s="254" t="e">
        <f t="shared" si="27"/>
        <v>#VALUE!</v>
      </c>
    </row>
    <row r="37" spans="1:42" ht="11.25">
      <c r="A37" s="256"/>
      <c r="B37" s="263"/>
      <c r="C37" s="263"/>
      <c r="D37" s="263"/>
      <c r="E37" s="264"/>
      <c r="F37" s="263"/>
      <c r="G37" s="263"/>
      <c r="H37" s="263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3"/>
      <c r="U37" s="253"/>
      <c r="V37" s="253"/>
      <c r="W37" s="254"/>
      <c r="X37" s="253"/>
      <c r="Y37" s="253"/>
      <c r="Z37" s="253"/>
      <c r="AA37" s="254"/>
      <c r="AB37" s="253"/>
      <c r="AC37" s="252"/>
      <c r="AD37" s="252"/>
      <c r="AN37" s="253"/>
      <c r="AP37" s="254"/>
    </row>
    <row r="45" spans="1:2" ht="9">
      <c r="A45" s="250">
        <v>1</v>
      </c>
      <c r="B45" s="250" t="str">
        <f>F19</f>
        <v> </v>
      </c>
    </row>
    <row r="46" spans="1:2" ht="9">
      <c r="A46" s="250">
        <v>2</v>
      </c>
      <c r="B46" s="250" t="str">
        <f>H19</f>
        <v> </v>
      </c>
    </row>
    <row r="47" spans="1:2" ht="9">
      <c r="A47" s="250">
        <v>3</v>
      </c>
      <c r="B47" s="250" t="str">
        <f>F20</f>
        <v> </v>
      </c>
    </row>
    <row r="48" spans="1:2" ht="9">
      <c r="A48" s="250">
        <v>4</v>
      </c>
      <c r="B48" s="250" t="str">
        <f>H20</f>
        <v> </v>
      </c>
    </row>
    <row r="49" spans="1:2" ht="9">
      <c r="A49" s="250">
        <v>5</v>
      </c>
      <c r="B49" s="250" t="str">
        <f>'HC-Res'!F23</f>
        <v> </v>
      </c>
    </row>
    <row r="50" spans="1:2" ht="9">
      <c r="A50" s="250">
        <v>6</v>
      </c>
      <c r="B50" s="250" t="str">
        <f>H23</f>
        <v> </v>
      </c>
    </row>
    <row r="51" spans="1:2" ht="9">
      <c r="A51" s="250">
        <v>7</v>
      </c>
      <c r="B51" s="250" t="str">
        <f>F24</f>
        <v> </v>
      </c>
    </row>
    <row r="52" spans="1:2" ht="9">
      <c r="A52" s="250">
        <v>8</v>
      </c>
      <c r="B52" s="250" t="str">
        <f>H24</f>
        <v> </v>
      </c>
    </row>
    <row r="53" spans="1:2" ht="9">
      <c r="A53" s="250">
        <v>9</v>
      </c>
      <c r="B53" s="250" t="str">
        <f>F31</f>
        <v> </v>
      </c>
    </row>
    <row r="54" spans="1:2" ht="9">
      <c r="A54" s="250">
        <v>10</v>
      </c>
      <c r="B54" s="250" t="str">
        <f>H31</f>
        <v> </v>
      </c>
    </row>
    <row r="55" spans="1:2" ht="9">
      <c r="A55" s="250">
        <v>11</v>
      </c>
      <c r="B55" s="250" t="str">
        <f>'HC-Res'!F32</f>
        <v> </v>
      </c>
    </row>
    <row r="56" spans="1:2" ht="9">
      <c r="A56" s="250">
        <v>12</v>
      </c>
      <c r="B56" s="250" t="str">
        <f>H32</f>
        <v> </v>
      </c>
    </row>
    <row r="57" spans="1:2" ht="9">
      <c r="A57" s="250">
        <v>13</v>
      </c>
      <c r="B57" s="250" t="str">
        <f>F35</f>
        <v> </v>
      </c>
    </row>
    <row r="58" spans="1:2" ht="9">
      <c r="A58" s="250">
        <v>14</v>
      </c>
      <c r="B58" s="250" t="str">
        <f>H35</f>
        <v> </v>
      </c>
    </row>
    <row r="59" spans="1:2" ht="9">
      <c r="A59" s="250">
        <v>15</v>
      </c>
      <c r="B59" s="250" t="str">
        <f>F36</f>
        <v> </v>
      </c>
    </row>
    <row r="60" spans="1:2" ht="9">
      <c r="A60" s="250">
        <v>16</v>
      </c>
      <c r="B60" s="250" t="str">
        <f>H36</f>
        <v> 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8"/>
  <sheetViews>
    <sheetView showGridLines="0" workbookViewId="0" topLeftCell="A1">
      <selection activeCell="A1" sqref="A1:A3"/>
    </sheetView>
  </sheetViews>
  <sheetFormatPr defaultColWidth="5.21484375" defaultRowHeight="15"/>
  <cols>
    <col min="1" max="1" width="3.99609375" style="221" customWidth="1"/>
    <col min="2" max="2" width="14.10546875" style="220" customWidth="1"/>
    <col min="3" max="4" width="0.55078125" style="220" customWidth="1"/>
    <col min="5" max="5" width="3.88671875" style="220" customWidth="1"/>
    <col min="6" max="6" width="14.10546875" style="220" customWidth="1"/>
    <col min="7" max="8" width="0.55078125" style="220" customWidth="1"/>
    <col min="9" max="9" width="3.99609375" style="220" customWidth="1"/>
    <col min="10" max="10" width="14.10546875" style="220" customWidth="1"/>
    <col min="11" max="12" width="0.55078125" style="220" customWidth="1"/>
    <col min="13" max="13" width="3.99609375" style="220" customWidth="1"/>
    <col min="14" max="14" width="14.10546875" style="220" customWidth="1"/>
    <col min="15" max="15" width="1.4375" style="221" customWidth="1"/>
    <col min="16" max="16" width="2.4453125" style="221" customWidth="1"/>
    <col min="17" max="17" width="19.88671875" style="221" customWidth="1"/>
    <col min="18" max="18" width="3.4453125" style="221" customWidth="1"/>
    <col min="19" max="19" width="5.21484375" style="221" customWidth="1"/>
    <col min="20" max="20" width="3.6640625" style="221" customWidth="1"/>
    <col min="21" max="21" width="12.3359375" style="221" customWidth="1"/>
    <col min="22" max="23" width="3.10546875" style="221" customWidth="1"/>
    <col min="24" max="24" width="3.6640625" style="221" customWidth="1"/>
    <col min="25" max="25" width="11.21484375" style="221" customWidth="1"/>
    <col min="26" max="26" width="1.99609375" style="221" customWidth="1"/>
    <col min="27" max="27" width="3.6640625" style="221" customWidth="1"/>
    <col min="28" max="28" width="12.3359375" style="221" customWidth="1"/>
    <col min="29" max="30" width="3.10546875" style="221" customWidth="1"/>
    <col min="31" max="31" width="3.6640625" style="221" customWidth="1"/>
    <col min="32" max="32" width="12.3359375" style="221" customWidth="1"/>
    <col min="33" max="35" width="5.21484375" style="221" customWidth="1"/>
    <col min="36" max="36" width="3.6640625" style="221" customWidth="1"/>
    <col min="37" max="37" width="12.3359375" style="221" customWidth="1"/>
    <col min="38" max="39" width="3.10546875" style="221" customWidth="1"/>
    <col min="40" max="40" width="3.6640625" style="221" customWidth="1"/>
    <col min="41" max="41" width="12.3359375" style="221" customWidth="1"/>
    <col min="42" max="43" width="3.10546875" style="221" customWidth="1"/>
    <col min="44" max="44" width="3.6640625" style="221" customWidth="1"/>
    <col min="45" max="45" width="12.3359375" style="221" customWidth="1"/>
    <col min="46" max="16384" width="5.21484375" style="221" customWidth="1"/>
  </cols>
  <sheetData>
    <row r="1" spans="1:27" s="150" customFormat="1" ht="35.25">
      <c r="A1" s="329" t="str">
        <f>Parametre!$B$2</f>
        <v>Aalborg Squash Klub</v>
      </c>
      <c r="B1" s="149"/>
      <c r="C1" s="327"/>
      <c r="D1" s="327"/>
      <c r="E1" s="149"/>
      <c r="F1" s="149"/>
      <c r="G1" s="149"/>
      <c r="H1" s="149"/>
      <c r="I1" s="149"/>
      <c r="J1" s="149"/>
      <c r="K1" s="149"/>
      <c r="L1" s="149"/>
      <c r="M1" s="149"/>
      <c r="N1" s="149"/>
      <c r="Z1" s="151"/>
      <c r="AA1" s="151"/>
    </row>
    <row r="2" spans="1:27" s="150" customFormat="1" ht="35.25">
      <c r="A2" s="329" t="str">
        <f>Parametre!$B$1</f>
        <v>Forza Challenger</v>
      </c>
      <c r="B2" s="149"/>
      <c r="C2" s="327"/>
      <c r="D2" s="327"/>
      <c r="E2" s="149"/>
      <c r="F2" s="149"/>
      <c r="G2" s="149"/>
      <c r="H2" s="149"/>
      <c r="I2" s="149"/>
      <c r="J2" s="149"/>
      <c r="K2" s="149"/>
      <c r="L2" s="149"/>
      <c r="M2" s="149"/>
      <c r="N2" s="149"/>
      <c r="Z2" s="151"/>
      <c r="AA2" s="151"/>
    </row>
    <row r="3" spans="1:14" s="218" customFormat="1" ht="39.75">
      <c r="A3" s="332" t="str">
        <f>'HD-Res'!A1</f>
        <v>Herre D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9" ht="26.25" customHeight="1">
      <c r="A4" s="219"/>
      <c r="O4" s="219"/>
      <c r="P4" s="219"/>
      <c r="Q4" s="219"/>
      <c r="R4" s="219"/>
      <c r="S4" s="219"/>
    </row>
    <row r="5" spans="1:19" ht="9">
      <c r="A5" s="219"/>
      <c r="B5" s="220" t="s">
        <v>0</v>
      </c>
      <c r="O5" s="219"/>
      <c r="P5" s="219"/>
      <c r="Q5" s="219"/>
      <c r="R5" s="219"/>
      <c r="S5" s="219"/>
    </row>
    <row r="6" spans="1:19" ht="13.5">
      <c r="A6" s="219"/>
      <c r="E6" s="222"/>
      <c r="F6" s="223" t="s">
        <v>1</v>
      </c>
      <c r="G6" s="224"/>
      <c r="H6" s="224"/>
      <c r="I6" s="225"/>
      <c r="J6" s="223" t="s">
        <v>2</v>
      </c>
      <c r="K6" s="224"/>
      <c r="L6" s="224"/>
      <c r="M6" s="224"/>
      <c r="N6" s="223" t="s">
        <v>3</v>
      </c>
      <c r="O6" s="219"/>
      <c r="P6" s="219">
        <v>1</v>
      </c>
      <c r="Q6" s="183" t="s">
        <v>4</v>
      </c>
      <c r="R6" s="294"/>
      <c r="S6" s="227"/>
    </row>
    <row r="7" spans="1:19" ht="10.5" customHeight="1">
      <c r="A7" s="220"/>
      <c r="B7" s="228" t="str">
        <f>IF('HD-Res'!$S$5=0,TOM,'HD-Res'!$E$5)</f>
        <v>Bane ? / Kl. ??:??</v>
      </c>
      <c r="O7" s="219"/>
      <c r="P7" s="219">
        <v>16</v>
      </c>
      <c r="Q7" s="183" t="s">
        <v>5</v>
      </c>
      <c r="R7" s="294"/>
      <c r="S7" s="227"/>
    </row>
    <row r="8" spans="1:19" ht="10.5" customHeight="1">
      <c r="A8" s="229" t="s">
        <v>6</v>
      </c>
      <c r="B8" s="230" t="str">
        <f>Q6</f>
        <v>1. seedet</v>
      </c>
      <c r="O8" s="219"/>
      <c r="P8" s="219">
        <v>9</v>
      </c>
      <c r="Q8" s="183" t="s">
        <v>5</v>
      </c>
      <c r="R8" s="294"/>
      <c r="S8" s="227"/>
    </row>
    <row r="9" spans="1:19" ht="10.5" customHeight="1" thickBot="1">
      <c r="A9" s="231" t="str">
        <f>'HD-Res'!$A$5</f>
        <v>HD-01</v>
      </c>
      <c r="B9" s="232" t="str">
        <f>Q7</f>
        <v>9.-16. seedet</v>
      </c>
      <c r="C9" s="233"/>
      <c r="F9" s="228" t="str">
        <f>IF('HD-Res'!$S$13=0,TOM,'HD-Res'!$E$13)</f>
        <v>Bane ? / Kl. ??:??</v>
      </c>
      <c r="O9" s="219"/>
      <c r="P9" s="219">
        <v>8</v>
      </c>
      <c r="Q9" s="183" t="s">
        <v>7</v>
      </c>
      <c r="R9" s="294"/>
      <c r="S9" s="227"/>
    </row>
    <row r="10" spans="1:19" ht="10.5" customHeight="1">
      <c r="A10" s="220"/>
      <c r="C10" s="234"/>
      <c r="D10" s="235"/>
      <c r="E10" s="229" t="s">
        <v>6</v>
      </c>
      <c r="F10" s="230" t="str">
        <f>'HD-Res'!$B$13</f>
        <v> </v>
      </c>
      <c r="G10" s="236"/>
      <c r="O10" s="219"/>
      <c r="P10" s="219">
        <v>5</v>
      </c>
      <c r="Q10" s="183" t="s">
        <v>7</v>
      </c>
      <c r="R10" s="294"/>
      <c r="S10" s="227"/>
    </row>
    <row r="11" spans="1:19" ht="10.5" customHeight="1" thickBot="1">
      <c r="A11" s="220"/>
      <c r="B11" s="228" t="str">
        <f>IF('HD-Res'!$S$6=0,TOM,'HD-Res'!$E$6)</f>
        <v>Bane ? / Kl. ??:??</v>
      </c>
      <c r="C11" s="234"/>
      <c r="E11" s="231" t="str">
        <f>'HD-Res'!$A$13</f>
        <v>HD-09</v>
      </c>
      <c r="F11" s="232" t="str">
        <f>'HD-Res'!$D$13</f>
        <v> </v>
      </c>
      <c r="G11" s="233"/>
      <c r="O11" s="219"/>
      <c r="P11" s="219">
        <v>12</v>
      </c>
      <c r="Q11" s="183" t="s">
        <v>5</v>
      </c>
      <c r="R11" s="294"/>
      <c r="S11" s="227"/>
    </row>
    <row r="12" spans="1:19" ht="10.5" customHeight="1">
      <c r="A12" s="229" t="s">
        <v>6</v>
      </c>
      <c r="B12" s="230" t="str">
        <f>Q8</f>
        <v>9.-16. seedet</v>
      </c>
      <c r="C12" s="237"/>
      <c r="G12" s="234"/>
      <c r="H12" s="238"/>
      <c r="O12" s="219"/>
      <c r="P12" s="219">
        <v>13</v>
      </c>
      <c r="Q12" s="183" t="s">
        <v>5</v>
      </c>
      <c r="R12" s="294"/>
      <c r="S12" s="227"/>
    </row>
    <row r="13" spans="1:19" ht="10.5" customHeight="1" thickBot="1">
      <c r="A13" s="231" t="str">
        <f>'HD-Res'!$A$6</f>
        <v>HD-02</v>
      </c>
      <c r="B13" s="232" t="str">
        <f>Q9</f>
        <v>5.-8. seedet</v>
      </c>
      <c r="G13" s="234"/>
      <c r="H13" s="238"/>
      <c r="J13" s="228" t="str">
        <f>IF('HD-Res'!$S$17=0,TOM,'HD-Res'!$E$17)</f>
        <v>Bane ? / Kl. ??:??</v>
      </c>
      <c r="O13" s="219"/>
      <c r="P13" s="219">
        <v>4</v>
      </c>
      <c r="Q13" s="183" t="s">
        <v>8</v>
      </c>
      <c r="R13" s="294"/>
      <c r="S13" s="227"/>
    </row>
    <row r="14" spans="1:19" ht="10.5" customHeight="1">
      <c r="A14" s="220"/>
      <c r="B14" s="220" t="s">
        <v>0</v>
      </c>
      <c r="G14" s="234"/>
      <c r="H14" s="239"/>
      <c r="I14" s="229" t="s">
        <v>6</v>
      </c>
      <c r="J14" s="230" t="str">
        <f>'HD-Res'!$B$17</f>
        <v> </v>
      </c>
      <c r="K14" s="235"/>
      <c r="O14" s="219"/>
      <c r="P14" s="219">
        <v>3</v>
      </c>
      <c r="Q14" s="183" t="s">
        <v>8</v>
      </c>
      <c r="R14" s="294"/>
      <c r="S14" s="227"/>
    </row>
    <row r="15" spans="1:19" ht="10.5" customHeight="1" thickBot="1">
      <c r="A15" s="220"/>
      <c r="B15" s="228" t="str">
        <f>IF('HD-Res'!$S$7=0,TOM,'HD-Res'!$E$7)</f>
        <v>Bane ? / Kl. ??:??</v>
      </c>
      <c r="G15" s="234"/>
      <c r="H15" s="238"/>
      <c r="I15" s="231" t="str">
        <f>'HD-Res'!$A$17</f>
        <v>HD-13</v>
      </c>
      <c r="J15" s="232" t="str">
        <f>'HD-Res'!$D$17</f>
        <v> </v>
      </c>
      <c r="K15" s="233"/>
      <c r="O15" s="219"/>
      <c r="P15" s="219">
        <v>14</v>
      </c>
      <c r="Q15" s="183" t="s">
        <v>5</v>
      </c>
      <c r="R15" s="294"/>
      <c r="S15" s="227"/>
    </row>
    <row r="16" spans="1:19" ht="10.5" customHeight="1">
      <c r="A16" s="229" t="s">
        <v>6</v>
      </c>
      <c r="B16" s="230" t="str">
        <f>Q10</f>
        <v>5.-8. seedet</v>
      </c>
      <c r="G16" s="234"/>
      <c r="H16" s="238"/>
      <c r="K16" s="234"/>
      <c r="L16" s="238"/>
      <c r="O16" s="219"/>
      <c r="P16" s="219">
        <v>11</v>
      </c>
      <c r="Q16" s="183" t="s">
        <v>5</v>
      </c>
      <c r="R16" s="294"/>
      <c r="S16" s="227"/>
    </row>
    <row r="17" spans="1:19" ht="10.5" customHeight="1" thickBot="1">
      <c r="A17" s="231" t="str">
        <f>'HD-Res'!$A$7</f>
        <v>HD-03</v>
      </c>
      <c r="B17" s="232" t="str">
        <f>Q11</f>
        <v>9.-16. seedet</v>
      </c>
      <c r="C17" s="233"/>
      <c r="F17" s="228" t="str">
        <f>IF('HD-Res'!$S$14=0,TOM,'HD-Res'!$E$14)</f>
        <v>Bane ? / Kl. ??:??</v>
      </c>
      <c r="G17" s="234"/>
      <c r="H17" s="238"/>
      <c r="K17" s="234"/>
      <c r="L17" s="238"/>
      <c r="O17" s="219"/>
      <c r="P17" s="219">
        <v>6</v>
      </c>
      <c r="Q17" s="183" t="s">
        <v>7</v>
      </c>
      <c r="R17" s="294"/>
      <c r="S17" s="227"/>
    </row>
    <row r="18" spans="1:19" ht="10.5" customHeight="1">
      <c r="A18" s="220"/>
      <c r="C18" s="234"/>
      <c r="D18" s="235"/>
      <c r="E18" s="229" t="s">
        <v>6</v>
      </c>
      <c r="F18" s="230" t="str">
        <f>'HD-Res'!$B$14</f>
        <v> </v>
      </c>
      <c r="G18" s="237"/>
      <c r="L18" s="238"/>
      <c r="O18" s="219"/>
      <c r="P18" s="219">
        <v>7</v>
      </c>
      <c r="Q18" s="183" t="s">
        <v>7</v>
      </c>
      <c r="R18" s="294"/>
      <c r="S18" s="227"/>
    </row>
    <row r="19" spans="1:19" ht="10.5" customHeight="1" thickBot="1">
      <c r="A19" s="220"/>
      <c r="B19" s="228" t="str">
        <f>IF('HD-Res'!$S$8=0,TOM,'HD-Res'!$E$8)</f>
        <v>Bane ? / Kl. ??:??</v>
      </c>
      <c r="C19" s="234"/>
      <c r="E19" s="231" t="str">
        <f>'HD-Res'!$A$14</f>
        <v>HD-10</v>
      </c>
      <c r="F19" s="232" t="str">
        <f>'HD-Res'!$D$14</f>
        <v> </v>
      </c>
      <c r="L19" s="238"/>
      <c r="O19" s="219"/>
      <c r="P19" s="219">
        <v>10</v>
      </c>
      <c r="Q19" s="183" t="s">
        <v>5</v>
      </c>
      <c r="R19" s="294"/>
      <c r="S19" s="227"/>
    </row>
    <row r="20" spans="1:19" ht="10.5" customHeight="1">
      <c r="A20" s="229" t="s">
        <v>6</v>
      </c>
      <c r="B20" s="230" t="str">
        <f>Q12</f>
        <v>9.-16. seedet</v>
      </c>
      <c r="C20" s="237"/>
      <c r="L20" s="238"/>
      <c r="O20" s="219"/>
      <c r="P20" s="219">
        <v>15</v>
      </c>
      <c r="Q20" s="183" t="s">
        <v>5</v>
      </c>
      <c r="R20" s="294"/>
      <c r="S20" s="227"/>
    </row>
    <row r="21" spans="1:19" ht="10.5" customHeight="1" thickBot="1">
      <c r="A21" s="231" t="str">
        <f>'HD-Res'!$A$8</f>
        <v>HD-04</v>
      </c>
      <c r="B21" s="232" t="str">
        <f>Q13</f>
        <v>3.-4. seedet</v>
      </c>
      <c r="L21" s="238"/>
      <c r="N21" s="228" t="str">
        <f>IF('HD-Res'!$S$19=0,TOM,'HD-Res'!$E$19)</f>
        <v>Bane ? / Kl. ??:??</v>
      </c>
      <c r="O21" s="219"/>
      <c r="P21" s="219">
        <v>2</v>
      </c>
      <c r="Q21" s="183" t="s">
        <v>9</v>
      </c>
      <c r="R21" s="294"/>
      <c r="S21" s="227"/>
    </row>
    <row r="22" spans="1:19" ht="10.5" customHeight="1">
      <c r="A22" s="220"/>
      <c r="K22" s="234"/>
      <c r="L22" s="239"/>
      <c r="M22" s="229" t="s">
        <v>6</v>
      </c>
      <c r="N22" s="230" t="str">
        <f>'HD-Res'!$B$19</f>
        <v> </v>
      </c>
      <c r="O22" s="219"/>
      <c r="P22" s="219"/>
      <c r="Q22" s="221" t="s">
        <v>0</v>
      </c>
      <c r="R22" s="219"/>
      <c r="S22" s="219"/>
    </row>
    <row r="23" spans="1:19" ht="10.5" customHeight="1" thickBot="1">
      <c r="A23" s="220"/>
      <c r="B23" s="228" t="str">
        <f>IF('HD-Res'!$S$9=0,TOM,'HD-Res'!$E$9)</f>
        <v>Bane ? / Kl. ??:??</v>
      </c>
      <c r="K23" s="234"/>
      <c r="L23" s="238"/>
      <c r="M23" s="231" t="str">
        <f>'HD-Res'!$A$19</f>
        <v>HD-15</v>
      </c>
      <c r="N23" s="232" t="str">
        <f>'HD-Res'!$D$19</f>
        <v> </v>
      </c>
      <c r="O23" s="219"/>
      <c r="P23" s="219"/>
      <c r="Q23" s="240"/>
      <c r="R23" s="219"/>
      <c r="S23" s="219"/>
    </row>
    <row r="24" spans="1:19" ht="10.5" customHeight="1">
      <c r="A24" s="229" t="s">
        <v>6</v>
      </c>
      <c r="B24" s="230" t="str">
        <f>Q14</f>
        <v>3.-4. seedet</v>
      </c>
      <c r="L24" s="238"/>
      <c r="O24" s="219"/>
      <c r="P24" s="219"/>
      <c r="Q24" s="240"/>
      <c r="R24" s="219"/>
      <c r="S24" s="219"/>
    </row>
    <row r="25" spans="1:19" ht="10.5" customHeight="1" thickBot="1">
      <c r="A25" s="231" t="str">
        <f>'HD-Res'!$A$9</f>
        <v>HD-05</v>
      </c>
      <c r="B25" s="232" t="str">
        <f>Q15</f>
        <v>9.-16. seedet</v>
      </c>
      <c r="C25" s="233"/>
      <c r="F25" s="228" t="str">
        <f>IF('HD-Res'!$S$15=0,TOM,'HD-Res'!$E$15)</f>
        <v>Bane ? / Kl. ??:??</v>
      </c>
      <c r="L25" s="238"/>
      <c r="O25" s="219"/>
      <c r="P25" s="219"/>
      <c r="Q25" s="240"/>
      <c r="R25" s="219"/>
      <c r="S25" s="219"/>
    </row>
    <row r="26" spans="1:19" ht="10.5" customHeight="1">
      <c r="A26" s="220"/>
      <c r="C26" s="234"/>
      <c r="D26" s="235"/>
      <c r="E26" s="229" t="s">
        <v>6</v>
      </c>
      <c r="F26" s="230" t="str">
        <f>'HD-Res'!$B$15</f>
        <v> </v>
      </c>
      <c r="G26" s="236"/>
      <c r="L26" s="238"/>
      <c r="O26" s="219"/>
      <c r="P26" s="219"/>
      <c r="Q26" s="240"/>
      <c r="R26" s="219"/>
      <c r="S26" s="219"/>
    </row>
    <row r="27" spans="1:19" ht="10.5" customHeight="1" thickBot="1">
      <c r="A27" s="220"/>
      <c r="B27" s="228" t="str">
        <f>IF('HD-Res'!$S$10=0,TOM,'HD-Res'!$E$10)</f>
        <v>Bane ? / Kl. ??:??</v>
      </c>
      <c r="C27" s="234"/>
      <c r="E27" s="231" t="str">
        <f>'HD-Res'!$A$15</f>
        <v>HD-11</v>
      </c>
      <c r="F27" s="232" t="str">
        <f>'HD-Res'!$D$15</f>
        <v> </v>
      </c>
      <c r="G27" s="233"/>
      <c r="L27" s="238"/>
      <c r="O27" s="219"/>
      <c r="P27" s="219"/>
      <c r="Q27" s="240"/>
      <c r="R27" s="219"/>
      <c r="S27" s="219"/>
    </row>
    <row r="28" spans="1:19" ht="10.5" customHeight="1">
      <c r="A28" s="229" t="s">
        <v>6</v>
      </c>
      <c r="B28" s="230" t="str">
        <f>Q16</f>
        <v>9.-16. seedet</v>
      </c>
      <c r="C28" s="237"/>
      <c r="G28" s="234"/>
      <c r="H28" s="238"/>
      <c r="L28" s="238"/>
      <c r="O28" s="219"/>
      <c r="P28" s="219"/>
      <c r="Q28" s="240"/>
      <c r="R28" s="219"/>
      <c r="S28" s="219"/>
    </row>
    <row r="29" spans="1:19" ht="10.5" customHeight="1" thickBot="1">
      <c r="A29" s="231" t="str">
        <f>'HD-Res'!$A$10</f>
        <v>HD-06</v>
      </c>
      <c r="B29" s="232" t="str">
        <f>Q17</f>
        <v>5.-8. seedet</v>
      </c>
      <c r="G29" s="234"/>
      <c r="H29" s="238"/>
      <c r="J29" s="228" t="str">
        <f>IF('HD-Res'!$S$18=0,TOM,'HD-Res'!$E$18)</f>
        <v>Bane ? / Kl. ??:??</v>
      </c>
      <c r="L29" s="238"/>
      <c r="O29" s="219"/>
      <c r="P29" s="219"/>
      <c r="Q29" s="240"/>
      <c r="R29" s="219"/>
      <c r="S29" s="219"/>
    </row>
    <row r="30" spans="1:19" ht="10.5" customHeight="1">
      <c r="A30" s="220"/>
      <c r="G30" s="234"/>
      <c r="H30" s="239"/>
      <c r="I30" s="229" t="s">
        <v>6</v>
      </c>
      <c r="J30" s="230" t="str">
        <f>'HD-Res'!$B$18</f>
        <v> </v>
      </c>
      <c r="K30" s="237"/>
      <c r="O30" s="219"/>
      <c r="P30" s="219"/>
      <c r="Q30" s="240"/>
      <c r="R30" s="219"/>
      <c r="S30" s="219"/>
    </row>
    <row r="31" spans="1:19" ht="10.5" customHeight="1" thickBot="1">
      <c r="A31" s="220"/>
      <c r="B31" s="228" t="str">
        <f>IF('HD-Res'!$S$11=0,TOM,'HD-Res'!$E$11)</f>
        <v>Bane ? / Kl. ??:??</v>
      </c>
      <c r="G31" s="234"/>
      <c r="H31" s="238"/>
      <c r="I31" s="231" t="str">
        <f>'HD-Res'!$A$18</f>
        <v>HD-14</v>
      </c>
      <c r="J31" s="232" t="str">
        <f>'HD-Res'!$D$18</f>
        <v> </v>
      </c>
      <c r="O31" s="219"/>
      <c r="P31" s="219"/>
      <c r="Q31" s="240"/>
      <c r="R31" s="219"/>
      <c r="S31" s="219"/>
    </row>
    <row r="32" spans="1:19" ht="10.5" customHeight="1">
      <c r="A32" s="229" t="s">
        <v>6</v>
      </c>
      <c r="B32" s="230" t="str">
        <f>Q18</f>
        <v>5.-8. seedet</v>
      </c>
      <c r="G32" s="234"/>
      <c r="H32" s="238"/>
      <c r="O32" s="219"/>
      <c r="P32" s="219"/>
      <c r="Q32" s="240"/>
      <c r="R32" s="219"/>
      <c r="S32" s="219"/>
    </row>
    <row r="33" spans="1:19" ht="10.5" customHeight="1" thickBot="1">
      <c r="A33" s="231" t="str">
        <f>'HD-Res'!$A$11</f>
        <v>HD-07</v>
      </c>
      <c r="B33" s="232" t="str">
        <f>Q19</f>
        <v>9.-16. seedet</v>
      </c>
      <c r="C33" s="233"/>
      <c r="F33" s="228" t="str">
        <f>IF('HD-Res'!$S$16=0,TOM,'HD-Res'!$E$16)</f>
        <v>Bane ? / Kl. ??:??</v>
      </c>
      <c r="G33" s="234"/>
      <c r="H33" s="238"/>
      <c r="O33" s="219"/>
      <c r="P33" s="219"/>
      <c r="Q33" s="240"/>
      <c r="R33" s="219"/>
      <c r="S33" s="219"/>
    </row>
    <row r="34" spans="1:19" ht="10.5" customHeight="1">
      <c r="A34" s="220"/>
      <c r="C34" s="234"/>
      <c r="D34" s="235"/>
      <c r="E34" s="229" t="s">
        <v>6</v>
      </c>
      <c r="F34" s="230" t="str">
        <f>'HD-Res'!$B$16</f>
        <v> </v>
      </c>
      <c r="G34" s="237"/>
      <c r="O34" s="219"/>
      <c r="P34" s="219"/>
      <c r="Q34" s="240"/>
      <c r="R34" s="219"/>
      <c r="S34" s="219"/>
    </row>
    <row r="35" spans="1:19" ht="10.5" customHeight="1" thickBot="1">
      <c r="A35" s="220"/>
      <c r="B35" s="228" t="str">
        <f>IF('HD-Res'!$S$12=0,TOM,'HD-Res'!$E$12)</f>
        <v>Bane ? / Kl. ??:??</v>
      </c>
      <c r="C35" s="234"/>
      <c r="E35" s="231" t="str">
        <f>'HD-Res'!$A$16</f>
        <v>HD-12</v>
      </c>
      <c r="F35" s="232" t="str">
        <f>'HD-Res'!$D$16</f>
        <v> </v>
      </c>
      <c r="O35" s="219"/>
      <c r="P35" s="219"/>
      <c r="Q35" s="240"/>
      <c r="R35" s="219"/>
      <c r="S35" s="219"/>
    </row>
    <row r="36" spans="1:19" ht="10.5" customHeight="1">
      <c r="A36" s="229" t="s">
        <v>6</v>
      </c>
      <c r="B36" s="230" t="str">
        <f>Q20</f>
        <v>9.-16. seedet</v>
      </c>
      <c r="C36" s="237"/>
      <c r="O36" s="219"/>
      <c r="P36" s="219"/>
      <c r="Q36" s="240"/>
      <c r="R36" s="219"/>
      <c r="S36" s="219"/>
    </row>
    <row r="37" spans="1:19" ht="10.5" customHeight="1" thickBot="1">
      <c r="A37" s="231" t="str">
        <f>'HD-Res'!$A$12</f>
        <v>HD-08</v>
      </c>
      <c r="B37" s="232" t="str">
        <f>Q21</f>
        <v>2. seedet</v>
      </c>
      <c r="O37" s="219"/>
      <c r="P37" s="219"/>
      <c r="Q37" s="240"/>
      <c r="R37" s="219"/>
      <c r="S37" s="219"/>
    </row>
    <row r="38" spans="1:19" ht="10.5" customHeight="1">
      <c r="A38" s="220"/>
      <c r="O38" s="219"/>
      <c r="P38" s="219"/>
      <c r="Q38" s="240"/>
      <c r="R38" s="219"/>
      <c r="S38" s="219"/>
    </row>
    <row r="39" spans="1:19" ht="10.5" customHeight="1">
      <c r="A39" s="220"/>
      <c r="O39" s="219"/>
      <c r="P39" s="219"/>
      <c r="Q39" s="219"/>
      <c r="R39" s="219"/>
      <c r="S39" s="219"/>
    </row>
    <row r="40" spans="1:19" ht="10.5" customHeight="1">
      <c r="A40" s="220"/>
      <c r="B40" s="228" t="str">
        <f>IF('HD-Res'!$S$20=0,TOM,'HD-Res'!$E$20)</f>
        <v>Bane ? / Kl. ??:??</v>
      </c>
      <c r="O40" s="219"/>
      <c r="P40" s="219"/>
      <c r="Q40" s="219"/>
      <c r="R40" s="219"/>
      <c r="S40" s="219"/>
    </row>
    <row r="41" spans="1:19" ht="10.5" customHeight="1">
      <c r="A41" s="229" t="s">
        <v>6</v>
      </c>
      <c r="B41" s="230" t="str">
        <f>'HD-Res'!$B$20</f>
        <v> </v>
      </c>
      <c r="O41" s="219"/>
      <c r="P41" s="219"/>
      <c r="Q41" s="219"/>
      <c r="R41" s="219"/>
      <c r="S41" s="219"/>
    </row>
    <row r="42" spans="1:19" ht="10.5" customHeight="1" thickBot="1">
      <c r="A42" s="231" t="str">
        <f>'HD-Res'!$A$20</f>
        <v>HD-16</v>
      </c>
      <c r="B42" s="232" t="str">
        <f>'HD-Res'!$D$20</f>
        <v> </v>
      </c>
      <c r="C42" s="241" t="s">
        <v>10</v>
      </c>
      <c r="O42" s="219"/>
      <c r="P42" s="219"/>
      <c r="Q42" s="219"/>
      <c r="R42" s="219"/>
      <c r="S42" s="219"/>
    </row>
    <row r="43" spans="1:19" ht="10.5" customHeight="1">
      <c r="A43" s="220"/>
      <c r="O43" s="219"/>
      <c r="P43" s="219"/>
      <c r="Q43" s="219"/>
      <c r="R43" s="219"/>
      <c r="S43" s="219"/>
    </row>
    <row r="44" spans="1:19" ht="10.5" customHeight="1">
      <c r="A44" s="219"/>
      <c r="O44" s="219"/>
      <c r="P44" s="219"/>
      <c r="Q44" s="219"/>
      <c r="R44" s="219"/>
      <c r="S44" s="219"/>
    </row>
    <row r="45" spans="1:19" ht="7.5" customHeight="1">
      <c r="A45" s="219"/>
      <c r="O45" s="219"/>
      <c r="P45" s="219"/>
      <c r="Q45" s="219"/>
      <c r="R45" s="219"/>
      <c r="S45" s="219"/>
    </row>
    <row r="46" spans="1:19" ht="17.25" customHeight="1">
      <c r="A46" s="242" t="s">
        <v>11</v>
      </c>
      <c r="B46" s="236"/>
      <c r="O46" s="219"/>
      <c r="P46" s="219"/>
      <c r="Q46" s="219"/>
      <c r="R46" s="219"/>
      <c r="S46" s="219"/>
    </row>
    <row r="47" spans="1:19" ht="15" customHeight="1">
      <c r="A47" s="220"/>
      <c r="B47" s="228" t="str">
        <f>IF('HD-Res'!$S$21=0,TOM,'HD-Res'!$E$21)</f>
        <v>Bane ? / Kl. ??:??</v>
      </c>
      <c r="O47" s="219"/>
      <c r="P47" s="219"/>
      <c r="Q47" s="219"/>
      <c r="R47" s="219"/>
      <c r="S47" s="219"/>
    </row>
    <row r="48" spans="1:19" ht="10.5" customHeight="1">
      <c r="A48" s="229" t="s">
        <v>6</v>
      </c>
      <c r="B48" s="230" t="str">
        <f>'HD-Res'!$B$21</f>
        <v> </v>
      </c>
      <c r="O48" s="219"/>
      <c r="P48" s="219"/>
      <c r="Q48" s="219"/>
      <c r="R48" s="219"/>
      <c r="S48" s="219"/>
    </row>
    <row r="49" spans="1:19" ht="10.5" customHeight="1" thickBot="1">
      <c r="A49" s="231" t="str">
        <f>'HD-Res'!$A$21</f>
        <v>HD-17</v>
      </c>
      <c r="B49" s="232" t="str">
        <f>'HD-Res'!$D$21</f>
        <v> </v>
      </c>
      <c r="C49" s="233"/>
      <c r="F49" s="228" t="str">
        <f>IF('HD-Res'!$S$23=0,TOM,'HD-Res'!$E$23)</f>
        <v>Bane ? / Kl. ??:??</v>
      </c>
      <c r="O49" s="219"/>
      <c r="P49" s="219"/>
      <c r="Q49" s="219"/>
      <c r="R49" s="219"/>
      <c r="S49" s="219"/>
    </row>
    <row r="50" spans="1:19" ht="10.5" customHeight="1">
      <c r="A50" s="220"/>
      <c r="C50" s="234"/>
      <c r="D50" s="235"/>
      <c r="E50" s="229" t="s">
        <v>6</v>
      </c>
      <c r="F50" s="230" t="str">
        <f>'HD-Res'!$B$23</f>
        <v> </v>
      </c>
      <c r="O50" s="219"/>
      <c r="P50" s="219"/>
      <c r="Q50" s="219"/>
      <c r="R50" s="219"/>
      <c r="S50" s="219"/>
    </row>
    <row r="51" spans="1:19" ht="10.5" customHeight="1" thickBot="1">
      <c r="A51" s="220"/>
      <c r="B51" s="228" t="str">
        <f>IF('HD-Res'!$S$22=0,TOM,'HD-Res'!$E$22)</f>
        <v>Bane ? / Kl. ??:??</v>
      </c>
      <c r="C51" s="234"/>
      <c r="E51" s="231" t="str">
        <f>'HD-Res'!$A$23</f>
        <v>HD-19</v>
      </c>
      <c r="F51" s="232" t="str">
        <f>'HD-Res'!$D$23</f>
        <v> </v>
      </c>
      <c r="G51" s="241" t="s">
        <v>12</v>
      </c>
      <c r="O51" s="219"/>
      <c r="P51" s="219"/>
      <c r="Q51" s="219"/>
      <c r="R51" s="219"/>
      <c r="S51" s="219"/>
    </row>
    <row r="52" spans="1:19" ht="10.5" customHeight="1">
      <c r="A52" s="229" t="s">
        <v>6</v>
      </c>
      <c r="B52" s="230" t="str">
        <f>'HD-Res'!$B$22</f>
        <v> </v>
      </c>
      <c r="C52" s="237"/>
      <c r="O52" s="219"/>
      <c r="P52" s="219"/>
      <c r="Q52" s="219"/>
      <c r="R52" s="219"/>
      <c r="S52" s="219"/>
    </row>
    <row r="53" spans="1:19" ht="10.5" customHeight="1" thickBot="1">
      <c r="A53" s="231" t="str">
        <f>'HD-Res'!$A$22</f>
        <v>HD-18</v>
      </c>
      <c r="B53" s="232" t="str">
        <f>'HD-Res'!$D$22</f>
        <v> </v>
      </c>
      <c r="O53" s="219"/>
      <c r="P53" s="219"/>
      <c r="Q53" s="219"/>
      <c r="R53" s="219"/>
      <c r="S53" s="219"/>
    </row>
    <row r="54" spans="1:19" ht="10.5" customHeight="1">
      <c r="A54" s="220"/>
      <c r="O54" s="219"/>
      <c r="P54" s="219"/>
      <c r="Q54" s="219"/>
      <c r="R54" s="219"/>
      <c r="S54" s="219"/>
    </row>
    <row r="55" spans="1:19" ht="10.5" customHeight="1">
      <c r="A55" s="220"/>
      <c r="B55" s="228" t="str">
        <f>IF('HD-Res'!$S$24=0,TOM,'HD-Res'!$E$24)</f>
        <v>Bane ? / Kl. ??:??</v>
      </c>
      <c r="O55" s="219"/>
      <c r="P55" s="219"/>
      <c r="Q55" s="219"/>
      <c r="R55" s="219"/>
      <c r="S55" s="219"/>
    </row>
    <row r="56" spans="1:19" ht="10.5" customHeight="1">
      <c r="A56" s="229" t="s">
        <v>6</v>
      </c>
      <c r="B56" s="230" t="str">
        <f>'HD-Res'!$B$24</f>
        <v> </v>
      </c>
      <c r="O56" s="219"/>
      <c r="P56" s="219"/>
      <c r="Q56" s="219"/>
      <c r="R56" s="219"/>
      <c r="S56" s="219"/>
    </row>
    <row r="57" spans="1:19" ht="10.5" customHeight="1" thickBot="1">
      <c r="A57" s="231" t="str">
        <f>'HD-Res'!$A$24</f>
        <v>HD-20</v>
      </c>
      <c r="B57" s="232" t="str">
        <f>'HD-Res'!$D$24</f>
        <v> </v>
      </c>
      <c r="C57" s="241" t="s">
        <v>13</v>
      </c>
      <c r="O57" s="219"/>
      <c r="P57" s="219"/>
      <c r="Q57" s="219"/>
      <c r="R57" s="219"/>
      <c r="S57" s="219"/>
    </row>
    <row r="58" spans="1:19" ht="9">
      <c r="A58" s="219"/>
      <c r="O58" s="219"/>
      <c r="P58" s="219"/>
      <c r="Q58" s="219"/>
      <c r="R58" s="219"/>
      <c r="S58" s="219"/>
    </row>
    <row r="59" spans="1:19" ht="9">
      <c r="A59" s="219"/>
      <c r="O59" s="219"/>
      <c r="P59" s="219"/>
      <c r="Q59" s="219"/>
      <c r="R59" s="219"/>
      <c r="S59" s="219"/>
    </row>
    <row r="60" spans="1:19" ht="28.5" customHeight="1">
      <c r="A60" s="219"/>
      <c r="O60" s="219"/>
      <c r="P60" s="219"/>
      <c r="Q60" s="219"/>
      <c r="R60" s="219"/>
      <c r="S60" s="219"/>
    </row>
    <row r="61" spans="1:27" s="150" customFormat="1" ht="35.25">
      <c r="A61" s="326" t="str">
        <f>Parametre!$B$2</f>
        <v>Aalborg Squash Klub</v>
      </c>
      <c r="B61" s="149"/>
      <c r="C61" s="327"/>
      <c r="D61" s="327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Z61" s="151"/>
      <c r="AA61" s="151"/>
    </row>
    <row r="62" spans="1:27" s="150" customFormat="1" ht="35.25">
      <c r="A62" s="326" t="str">
        <f>Parametre!$B$1</f>
        <v>Forza Challenger</v>
      </c>
      <c r="B62" s="149"/>
      <c r="C62" s="327"/>
      <c r="D62" s="327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Z62" s="151"/>
      <c r="AA62" s="151"/>
    </row>
    <row r="63" spans="1:14" s="218" customFormat="1" ht="39.75">
      <c r="A63" s="216" t="str">
        <f>REPT(A3,1)</f>
        <v>Herre D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9" ht="30.75" customHeight="1">
      <c r="A64" s="219"/>
      <c r="O64" s="219"/>
      <c r="P64" s="219"/>
      <c r="Q64" s="219"/>
      <c r="R64" s="219"/>
      <c r="S64" s="219"/>
    </row>
    <row r="65" spans="1:19" ht="21.75" customHeight="1">
      <c r="A65" s="219"/>
      <c r="O65" s="219"/>
      <c r="P65" s="219"/>
      <c r="Q65" s="219"/>
      <c r="R65" s="219"/>
      <c r="S65" s="219"/>
    </row>
    <row r="66" spans="1:19" ht="22.5" customHeight="1">
      <c r="A66" s="243" t="s">
        <v>14</v>
      </c>
      <c r="O66" s="219"/>
      <c r="P66" s="219"/>
      <c r="Q66" s="219"/>
      <c r="R66" s="219"/>
      <c r="S66" s="219"/>
    </row>
    <row r="67" spans="1:19" ht="20.25" customHeight="1">
      <c r="A67" s="236"/>
      <c r="B67" s="228" t="str">
        <f>IF('HD-Res'!$S$25=0,TOM,'HD-Res'!$E$25)</f>
        <v>Bane ? / Kl. ??:??</v>
      </c>
      <c r="O67" s="219"/>
      <c r="P67" s="219"/>
      <c r="Q67" s="219"/>
      <c r="R67" s="219"/>
      <c r="S67" s="219"/>
    </row>
    <row r="68" spans="1:19" ht="10.5" customHeight="1">
      <c r="A68" s="229" t="s">
        <v>6</v>
      </c>
      <c r="B68" s="230" t="str">
        <f>'HD-Res'!$B$25</f>
        <v> </v>
      </c>
      <c r="O68" s="219"/>
      <c r="P68" s="219"/>
      <c r="Q68" s="219"/>
      <c r="R68" s="219"/>
      <c r="S68" s="219"/>
    </row>
    <row r="69" spans="1:19" ht="10.5" customHeight="1" thickBot="1">
      <c r="A69" s="231" t="str">
        <f>'HD-Res'!$A$25</f>
        <v>HD-21</v>
      </c>
      <c r="B69" s="232" t="str">
        <f>'HD-Res'!$D$25</f>
        <v> </v>
      </c>
      <c r="C69" s="233"/>
      <c r="F69" s="228" t="str">
        <f>IF('HD-Res'!$S$29=0,TOM,'HD-Res'!$E$29)</f>
        <v>Bane ? / Kl. ??:??</v>
      </c>
      <c r="O69" s="219"/>
      <c r="P69" s="219"/>
      <c r="Q69" s="219"/>
      <c r="R69" s="219"/>
      <c r="S69" s="219"/>
    </row>
    <row r="70" spans="1:19" ht="10.5" customHeight="1">
      <c r="A70" s="220"/>
      <c r="C70" s="234"/>
      <c r="D70" s="235"/>
      <c r="E70" s="229" t="s">
        <v>6</v>
      </c>
      <c r="F70" s="230" t="str">
        <f>'HD-Res'!$B$29</f>
        <v> </v>
      </c>
      <c r="G70" s="236"/>
      <c r="O70" s="219"/>
      <c r="P70" s="219"/>
      <c r="Q70" s="219"/>
      <c r="R70" s="219"/>
      <c r="S70" s="219"/>
    </row>
    <row r="71" spans="1:19" ht="10.5" customHeight="1" thickBot="1">
      <c r="A71" s="220"/>
      <c r="B71" s="228" t="str">
        <f>IF('HD-Res'!$S$26=0,TOM,'HD-Res'!$E$26)</f>
        <v>Bane ? / Kl. ??:??</v>
      </c>
      <c r="C71" s="234"/>
      <c r="E71" s="231" t="str">
        <f>'HD-Res'!$A$29</f>
        <v>HD-25</v>
      </c>
      <c r="F71" s="232" t="str">
        <f>'HD-Res'!$D$29</f>
        <v> </v>
      </c>
      <c r="G71" s="233"/>
      <c r="O71" s="219"/>
      <c r="P71" s="219"/>
      <c r="Q71" s="219"/>
      <c r="R71" s="219"/>
      <c r="S71" s="219"/>
    </row>
    <row r="72" spans="1:19" ht="10.5" customHeight="1">
      <c r="A72" s="229" t="s">
        <v>6</v>
      </c>
      <c r="B72" s="230" t="str">
        <f>'HD-Res'!$B$26</f>
        <v> </v>
      </c>
      <c r="C72" s="237"/>
      <c r="G72" s="234"/>
      <c r="H72" s="238"/>
      <c r="O72" s="219"/>
      <c r="P72" s="219"/>
      <c r="Q72" s="219"/>
      <c r="R72" s="219"/>
      <c r="S72" s="219"/>
    </row>
    <row r="73" spans="1:19" ht="10.5" customHeight="1" thickBot="1">
      <c r="A73" s="231" t="str">
        <f>'HD-Res'!$A$26</f>
        <v>HD-22</v>
      </c>
      <c r="B73" s="232" t="str">
        <f>'HD-Res'!$D$26</f>
        <v> </v>
      </c>
      <c r="G73" s="234"/>
      <c r="H73" s="238"/>
      <c r="J73" s="228" t="str">
        <f>IF('HD-Res'!$S$31=0,TOM,'HD-Res'!$E$31)</f>
        <v>Bane ? / Kl. ??:??</v>
      </c>
      <c r="O73" s="219"/>
      <c r="P73" s="219"/>
      <c r="Q73" s="219"/>
      <c r="R73" s="219"/>
      <c r="S73" s="219"/>
    </row>
    <row r="74" spans="1:19" ht="10.5" customHeight="1">
      <c r="A74" s="220"/>
      <c r="G74" s="234"/>
      <c r="H74" s="239"/>
      <c r="I74" s="229" t="s">
        <v>6</v>
      </c>
      <c r="J74" s="230" t="str">
        <f>'HD-Res'!$B$31</f>
        <v> </v>
      </c>
      <c r="O74" s="219"/>
      <c r="P74" s="219"/>
      <c r="Q74" s="219"/>
      <c r="R74" s="219"/>
      <c r="S74" s="219"/>
    </row>
    <row r="75" spans="1:19" ht="10.5" customHeight="1" thickBot="1">
      <c r="A75" s="220"/>
      <c r="B75" s="228" t="str">
        <f>IF('HD-Res'!$S$27=0,TOM,'HD-Res'!$E$27)</f>
        <v>Bane ? / Kl. ??:??</v>
      </c>
      <c r="G75" s="234"/>
      <c r="H75" s="238"/>
      <c r="I75" s="231" t="str">
        <f>'HD-Res'!$A$31</f>
        <v>HD-27</v>
      </c>
      <c r="J75" s="232" t="str">
        <f>'HD-Res'!$D$31</f>
        <v> </v>
      </c>
      <c r="K75" s="241" t="s">
        <v>15</v>
      </c>
      <c r="O75" s="219"/>
      <c r="P75" s="219"/>
      <c r="Q75" s="219"/>
      <c r="R75" s="219"/>
      <c r="S75" s="219"/>
    </row>
    <row r="76" spans="1:19" ht="10.5" customHeight="1">
      <c r="A76" s="229" t="s">
        <v>6</v>
      </c>
      <c r="B76" s="230" t="str">
        <f>'HD-Res'!$B$27</f>
        <v> </v>
      </c>
      <c r="G76" s="234"/>
      <c r="H76" s="238"/>
      <c r="O76" s="219"/>
      <c r="P76" s="219"/>
      <c r="Q76" s="219"/>
      <c r="R76" s="219"/>
      <c r="S76" s="219"/>
    </row>
    <row r="77" spans="1:19" ht="10.5" customHeight="1" thickBot="1">
      <c r="A77" s="231" t="str">
        <f>'HD-Res'!$A$27</f>
        <v>HD-23</v>
      </c>
      <c r="B77" s="232" t="str">
        <f>'HD-Res'!$D$27</f>
        <v> </v>
      </c>
      <c r="C77" s="233"/>
      <c r="F77" s="228" t="str">
        <f>IF('HD-Res'!$S$30=0,TOM,'HD-Res'!$E$30)</f>
        <v>Bane ? / Kl. ??:??</v>
      </c>
      <c r="G77" s="234"/>
      <c r="H77" s="238"/>
      <c r="O77" s="219"/>
      <c r="P77" s="219"/>
      <c r="Q77" s="219"/>
      <c r="R77" s="219"/>
      <c r="S77" s="219"/>
    </row>
    <row r="78" spans="1:19" ht="10.5" customHeight="1">
      <c r="A78" s="220"/>
      <c r="C78" s="234"/>
      <c r="D78" s="235"/>
      <c r="E78" s="229" t="s">
        <v>6</v>
      </c>
      <c r="F78" s="230" t="str">
        <f>'HD-Res'!$B$30</f>
        <v> </v>
      </c>
      <c r="G78" s="237"/>
      <c r="O78" s="219"/>
      <c r="P78" s="219"/>
      <c r="Q78" s="219"/>
      <c r="R78" s="219"/>
      <c r="S78" s="219"/>
    </row>
    <row r="79" spans="1:19" ht="10.5" customHeight="1" thickBot="1">
      <c r="A79" s="220"/>
      <c r="B79" s="228" t="str">
        <f>IF('HD-Res'!$S$28=0,TOM,'HD-Res'!$E$28)</f>
        <v>Bane ? / Kl. ??:??</v>
      </c>
      <c r="C79" s="234"/>
      <c r="E79" s="231" t="str">
        <f>'HD-Res'!$A$30</f>
        <v>HD-26</v>
      </c>
      <c r="F79" s="232" t="str">
        <f>'HD-Res'!$D$30</f>
        <v> </v>
      </c>
      <c r="O79" s="219"/>
      <c r="P79" s="219"/>
      <c r="Q79" s="219"/>
      <c r="R79" s="219"/>
      <c r="S79" s="219"/>
    </row>
    <row r="80" spans="1:19" ht="10.5" customHeight="1">
      <c r="A80" s="229" t="s">
        <v>6</v>
      </c>
      <c r="B80" s="230" t="str">
        <f>'HD-Res'!$B$28</f>
        <v> </v>
      </c>
      <c r="C80" s="237"/>
      <c r="O80" s="219"/>
      <c r="P80" s="219"/>
      <c r="Q80" s="219"/>
      <c r="R80" s="219"/>
      <c r="S80" s="219"/>
    </row>
    <row r="81" spans="1:19" ht="10.5" customHeight="1" thickBot="1">
      <c r="A81" s="231" t="str">
        <f>'HD-Res'!$A$28</f>
        <v>HD-24</v>
      </c>
      <c r="B81" s="232" t="str">
        <f>'HD-Res'!$D$28</f>
        <v> </v>
      </c>
      <c r="O81" s="219"/>
      <c r="P81" s="219"/>
      <c r="Q81" s="219"/>
      <c r="R81" s="219"/>
      <c r="S81" s="219"/>
    </row>
    <row r="82" spans="1:19" ht="10.5" customHeight="1">
      <c r="A82" s="220"/>
      <c r="O82" s="219"/>
      <c r="P82" s="219"/>
      <c r="Q82" s="219"/>
      <c r="R82" s="219"/>
      <c r="S82" s="219"/>
    </row>
    <row r="83" spans="1:19" ht="10.5" customHeight="1">
      <c r="A83" s="220"/>
      <c r="O83" s="219"/>
      <c r="P83" s="219"/>
      <c r="Q83" s="219"/>
      <c r="R83" s="219"/>
      <c r="S83" s="219"/>
    </row>
    <row r="84" spans="1:19" ht="10.5" customHeight="1">
      <c r="A84" s="220"/>
      <c r="B84" s="228" t="str">
        <f>IF('HD-Res'!$S$32=0,TOM,'HD-Res'!$E$32)</f>
        <v>Bane ? / Kl. ??:??</v>
      </c>
      <c r="O84" s="219"/>
      <c r="P84" s="219"/>
      <c r="Q84" s="219"/>
      <c r="R84" s="219"/>
      <c r="S84" s="219"/>
    </row>
    <row r="85" spans="1:19" ht="10.5" customHeight="1">
      <c r="A85" s="229" t="s">
        <v>6</v>
      </c>
      <c r="B85" s="230" t="str">
        <f>'HD-Res'!$B$32</f>
        <v> </v>
      </c>
      <c r="O85" s="219"/>
      <c r="P85" s="219"/>
      <c r="Q85" s="219"/>
      <c r="R85" s="219"/>
      <c r="S85" s="219"/>
    </row>
    <row r="86" spans="1:19" ht="10.5" customHeight="1" thickBot="1">
      <c r="A86" s="231" t="str">
        <f>'HD-Res'!$A$32</f>
        <v>HD-28</v>
      </c>
      <c r="B86" s="232" t="str">
        <f>'HD-Res'!$D$32</f>
        <v> </v>
      </c>
      <c r="C86" s="241" t="s">
        <v>16</v>
      </c>
      <c r="E86" s="236"/>
      <c r="O86" s="219"/>
      <c r="P86" s="219"/>
      <c r="Q86" s="219"/>
      <c r="R86" s="219"/>
      <c r="S86" s="219"/>
    </row>
    <row r="87" spans="1:19" ht="10.5" customHeight="1">
      <c r="A87" s="220"/>
      <c r="O87" s="219"/>
      <c r="P87" s="219"/>
      <c r="Q87" s="219"/>
      <c r="R87" s="219"/>
      <c r="S87" s="219"/>
    </row>
    <row r="88" spans="1:19" ht="10.5" customHeight="1">
      <c r="A88" s="219"/>
      <c r="O88" s="219"/>
      <c r="P88" s="219"/>
      <c r="Q88" s="219"/>
      <c r="R88" s="219"/>
      <c r="S88" s="219"/>
    </row>
    <row r="89" spans="1:19" ht="10.5" customHeight="1">
      <c r="A89" s="219"/>
      <c r="O89" s="219"/>
      <c r="P89" s="219"/>
      <c r="Q89" s="219"/>
      <c r="R89" s="219"/>
      <c r="S89" s="219"/>
    </row>
    <row r="90" spans="1:19" ht="10.5" customHeight="1">
      <c r="A90" s="226"/>
      <c r="O90" s="219"/>
      <c r="P90" s="219"/>
      <c r="Q90" s="219"/>
      <c r="R90" s="219"/>
      <c r="S90" s="219"/>
    </row>
    <row r="91" spans="1:19" ht="15" customHeight="1">
      <c r="A91" s="244" t="s">
        <v>17</v>
      </c>
      <c r="O91" s="219"/>
      <c r="P91" s="219"/>
      <c r="Q91" s="219"/>
      <c r="R91" s="219"/>
      <c r="S91" s="219"/>
    </row>
    <row r="92" spans="1:19" ht="21" customHeight="1">
      <c r="A92" s="220"/>
      <c r="B92" s="228" t="str">
        <f>IF('HD-Res'!$S$33=0,TOM,'HD-Res'!$E$33)</f>
        <v>Bane ? / Kl. ??:??</v>
      </c>
      <c r="O92" s="219"/>
      <c r="P92" s="219"/>
      <c r="Q92" s="219"/>
      <c r="R92" s="219"/>
      <c r="S92" s="219"/>
    </row>
    <row r="93" spans="1:19" ht="10.5" customHeight="1">
      <c r="A93" s="229" t="s">
        <v>6</v>
      </c>
      <c r="B93" s="230" t="str">
        <f>'HD-Res'!$B$33</f>
        <v> </v>
      </c>
      <c r="O93" s="219"/>
      <c r="P93" s="219"/>
      <c r="Q93" s="219"/>
      <c r="R93" s="219"/>
      <c r="S93" s="219"/>
    </row>
    <row r="94" spans="1:19" ht="10.5" customHeight="1" thickBot="1">
      <c r="A94" s="231" t="str">
        <f>'HD-Res'!$A$33</f>
        <v>HD-29</v>
      </c>
      <c r="B94" s="232" t="str">
        <f>'HD-Res'!$D$33</f>
        <v> </v>
      </c>
      <c r="C94" s="233"/>
      <c r="F94" s="228" t="str">
        <f>IF('HD-Res'!$S$35=0,TOM,'HD-Res'!$E$35)</f>
        <v>Bane ? / Kl. ??:??</v>
      </c>
      <c r="O94" s="219"/>
      <c r="P94" s="219"/>
      <c r="Q94" s="219"/>
      <c r="R94" s="219"/>
      <c r="S94" s="219"/>
    </row>
    <row r="95" spans="1:19" ht="10.5" customHeight="1">
      <c r="A95" s="220"/>
      <c r="C95" s="234"/>
      <c r="D95" s="235"/>
      <c r="E95" s="229" t="s">
        <v>6</v>
      </c>
      <c r="F95" s="230" t="str">
        <f>'HD-Res'!$B$35</f>
        <v> </v>
      </c>
      <c r="O95" s="219"/>
      <c r="P95" s="219"/>
      <c r="Q95" s="219"/>
      <c r="R95" s="219"/>
      <c r="S95" s="219"/>
    </row>
    <row r="96" spans="1:19" ht="10.5" customHeight="1" thickBot="1">
      <c r="A96" s="220"/>
      <c r="B96" s="228" t="str">
        <f>IF('HD-Res'!$S$34=0,TOM,'HD-Res'!$E$34)</f>
        <v>Bane ? / Kl. ??:??</v>
      </c>
      <c r="C96" s="234"/>
      <c r="E96" s="231" t="str">
        <f>'HD-Res'!$A$35</f>
        <v>HD-31</v>
      </c>
      <c r="F96" s="232" t="str">
        <f>'HD-Res'!$D$35</f>
        <v> </v>
      </c>
      <c r="G96" s="241" t="s">
        <v>18</v>
      </c>
      <c r="O96" s="219"/>
      <c r="P96" s="219"/>
      <c r="Q96" s="219"/>
      <c r="R96" s="219"/>
      <c r="S96" s="219"/>
    </row>
    <row r="97" spans="1:19" ht="10.5" customHeight="1">
      <c r="A97" s="229" t="s">
        <v>6</v>
      </c>
      <c r="B97" s="230" t="str">
        <f>'HD-Res'!$B$34</f>
        <v> </v>
      </c>
      <c r="C97" s="237"/>
      <c r="O97" s="219"/>
      <c r="P97" s="219"/>
      <c r="Q97" s="219"/>
      <c r="R97" s="219"/>
      <c r="S97" s="219"/>
    </row>
    <row r="98" spans="1:19" ht="10.5" customHeight="1" thickBot="1">
      <c r="A98" s="231" t="str">
        <f>'HD-Res'!$A$34</f>
        <v>HD-30</v>
      </c>
      <c r="B98" s="232" t="str">
        <f>'HD-Res'!$D$34</f>
        <v> </v>
      </c>
      <c r="O98" s="219"/>
      <c r="P98" s="219"/>
      <c r="Q98" s="219"/>
      <c r="R98" s="219"/>
      <c r="S98" s="219"/>
    </row>
    <row r="99" spans="1:19" ht="10.5" customHeight="1">
      <c r="A99" s="220"/>
      <c r="O99" s="219"/>
      <c r="P99" s="219"/>
      <c r="Q99" s="219"/>
      <c r="R99" s="219"/>
      <c r="S99" s="219"/>
    </row>
    <row r="100" spans="1:19" ht="10.5" customHeight="1">
      <c r="A100" s="220"/>
      <c r="O100" s="219"/>
      <c r="P100" s="219"/>
      <c r="Q100" s="219"/>
      <c r="R100" s="219"/>
      <c r="S100" s="219"/>
    </row>
    <row r="101" spans="1:19" ht="10.5" customHeight="1">
      <c r="A101" s="220"/>
      <c r="B101" s="228" t="str">
        <f>IF('HD-Res'!$S$36=0,TOM,'HD-Res'!$E$36)</f>
        <v>Bane ? / Kl. ??:??</v>
      </c>
      <c r="O101" s="219"/>
      <c r="P101" s="219"/>
      <c r="Q101" s="219"/>
      <c r="R101" s="219"/>
      <c r="S101" s="219"/>
    </row>
    <row r="102" spans="1:19" ht="10.5" customHeight="1">
      <c r="A102" s="229" t="s">
        <v>6</v>
      </c>
      <c r="B102" s="230" t="str">
        <f>'HD-Res'!$B$36</f>
        <v> </v>
      </c>
      <c r="O102" s="219"/>
      <c r="P102" s="219"/>
      <c r="Q102" s="219"/>
      <c r="R102" s="219"/>
      <c r="S102" s="219"/>
    </row>
    <row r="103" spans="1:19" ht="10.5" customHeight="1" thickBot="1">
      <c r="A103" s="231" t="str">
        <f>'HD-Res'!$A$36</f>
        <v>HD-32</v>
      </c>
      <c r="B103" s="232" t="str">
        <f>'HD-Res'!$D$36</f>
        <v> </v>
      </c>
      <c r="C103" s="241" t="s">
        <v>19</v>
      </c>
      <c r="O103" s="219"/>
      <c r="P103" s="219"/>
      <c r="Q103" s="219"/>
      <c r="R103" s="219"/>
      <c r="S103" s="219"/>
    </row>
    <row r="104" spans="1:19" ht="10.5" customHeight="1">
      <c r="A104" s="219"/>
      <c r="O104" s="219"/>
      <c r="P104" s="219"/>
      <c r="Q104" s="219"/>
      <c r="R104" s="219"/>
      <c r="S104" s="219"/>
    </row>
    <row r="105" spans="1:19" ht="9">
      <c r="A105" s="219"/>
      <c r="O105" s="219"/>
      <c r="P105" s="219"/>
      <c r="Q105" s="219"/>
      <c r="R105" s="219"/>
      <c r="S105" s="219"/>
    </row>
    <row r="106" spans="1:19" ht="9">
      <c r="A106" s="219"/>
      <c r="O106" s="219"/>
      <c r="P106" s="219"/>
      <c r="Q106" s="219"/>
      <c r="R106" s="219"/>
      <c r="S106" s="219"/>
    </row>
    <row r="107" spans="1:19" ht="9">
      <c r="A107" s="219"/>
      <c r="O107" s="219"/>
      <c r="P107" s="219"/>
      <c r="Q107" s="219"/>
      <c r="R107" s="219"/>
      <c r="S107" s="219"/>
    </row>
    <row r="108" spans="1:19" ht="9">
      <c r="A108" s="219"/>
      <c r="O108" s="219"/>
      <c r="P108" s="219"/>
      <c r="Q108" s="219"/>
      <c r="R108" s="219"/>
      <c r="S108" s="219"/>
    </row>
    <row r="109" spans="5:19" ht="15.75">
      <c r="E109" s="245"/>
      <c r="F109" s="245"/>
      <c r="O109" s="219"/>
      <c r="P109" s="219"/>
      <c r="Q109" s="219"/>
      <c r="R109" s="219"/>
      <c r="S109" s="219"/>
    </row>
    <row r="110" spans="5:19" ht="15.75">
      <c r="E110" s="245"/>
      <c r="F110" s="245"/>
      <c r="O110" s="219"/>
      <c r="P110" s="219"/>
      <c r="Q110" s="219"/>
      <c r="R110" s="219"/>
      <c r="S110" s="219"/>
    </row>
    <row r="111" spans="5:19" ht="15.75">
      <c r="E111" s="245"/>
      <c r="F111" s="245"/>
      <c r="O111" s="219"/>
      <c r="P111" s="219"/>
      <c r="Q111" s="219"/>
      <c r="R111" s="219"/>
      <c r="S111" s="219"/>
    </row>
    <row r="112" spans="5:19" ht="15.75">
      <c r="E112" s="245"/>
      <c r="F112" s="245"/>
      <c r="O112" s="219"/>
      <c r="P112" s="219"/>
      <c r="Q112" s="219"/>
      <c r="R112" s="219"/>
      <c r="S112" s="219"/>
    </row>
    <row r="113" spans="5:19" ht="15.75">
      <c r="E113" s="245"/>
      <c r="F113" s="245"/>
      <c r="O113" s="219"/>
      <c r="P113" s="219"/>
      <c r="Q113" s="219"/>
      <c r="R113" s="219"/>
      <c r="S113" s="219"/>
    </row>
    <row r="114" spans="5:19" ht="15.75">
      <c r="E114" s="245"/>
      <c r="F114" s="245"/>
      <c r="O114" s="219"/>
      <c r="P114" s="219"/>
      <c r="Q114" s="219"/>
      <c r="R114" s="219"/>
      <c r="S114" s="219"/>
    </row>
    <row r="115" spans="5:19" ht="15.75">
      <c r="E115" s="245"/>
      <c r="F115" s="245"/>
      <c r="O115" s="219"/>
      <c r="P115" s="219"/>
      <c r="Q115" s="219"/>
      <c r="R115" s="219"/>
      <c r="S115" s="219"/>
    </row>
    <row r="116" spans="5:19" ht="15.75">
      <c r="E116" s="245"/>
      <c r="F116" s="245"/>
      <c r="O116" s="219"/>
      <c r="P116" s="219"/>
      <c r="Q116" s="219"/>
      <c r="R116" s="219"/>
      <c r="S116" s="219"/>
    </row>
    <row r="117" spans="5:19" ht="15.75">
      <c r="E117" s="245"/>
      <c r="F117" s="245"/>
      <c r="O117" s="219"/>
      <c r="P117" s="219"/>
      <c r="Q117" s="219"/>
      <c r="R117" s="219"/>
      <c r="S117" s="219"/>
    </row>
    <row r="118" spans="5:19" ht="15.75">
      <c r="E118" s="245"/>
      <c r="F118" s="245"/>
      <c r="O118" s="219"/>
      <c r="P118" s="219"/>
      <c r="Q118" s="219"/>
      <c r="R118" s="219"/>
      <c r="S118" s="219"/>
    </row>
    <row r="119" spans="5:19" ht="15.75">
      <c r="E119" s="245"/>
      <c r="F119" s="245"/>
      <c r="O119" s="219"/>
      <c r="P119" s="219"/>
      <c r="Q119" s="219"/>
      <c r="R119" s="219"/>
      <c r="S119" s="219"/>
    </row>
    <row r="120" spans="5:19" ht="15.75">
      <c r="E120" s="245"/>
      <c r="F120" s="245"/>
      <c r="O120" s="219"/>
      <c r="P120" s="219"/>
      <c r="Q120" s="219"/>
      <c r="R120" s="219"/>
      <c r="S120" s="219"/>
    </row>
    <row r="121" spans="5:19" ht="15.75">
      <c r="E121" s="245"/>
      <c r="F121" s="245"/>
      <c r="O121" s="219"/>
      <c r="P121" s="219"/>
      <c r="Q121" s="219"/>
      <c r="R121" s="219"/>
      <c r="S121" s="219"/>
    </row>
    <row r="122" spans="5:19" ht="15.75">
      <c r="E122" s="245"/>
      <c r="F122" s="245"/>
      <c r="O122" s="219"/>
      <c r="P122" s="219"/>
      <c r="Q122" s="219"/>
      <c r="R122" s="219"/>
      <c r="S122" s="219"/>
    </row>
    <row r="123" spans="5:19" ht="15.75">
      <c r="E123" s="245"/>
      <c r="F123" s="245"/>
      <c r="O123" s="219"/>
      <c r="P123" s="219"/>
      <c r="Q123" s="219"/>
      <c r="R123" s="219"/>
      <c r="S123" s="219"/>
    </row>
    <row r="124" spans="5:19" ht="15.75">
      <c r="E124" s="245"/>
      <c r="F124" s="245"/>
      <c r="O124" s="219"/>
      <c r="P124" s="219"/>
      <c r="Q124" s="219"/>
      <c r="R124" s="219"/>
      <c r="S124" s="219"/>
    </row>
    <row r="125" spans="1:19" ht="9">
      <c r="A125" s="219"/>
      <c r="O125" s="219"/>
      <c r="P125" s="219"/>
      <c r="Q125" s="219"/>
      <c r="R125" s="219"/>
      <c r="S125" s="219"/>
    </row>
    <row r="126" spans="1:19" ht="9">
      <c r="A126" s="219"/>
      <c r="O126" s="219"/>
      <c r="P126" s="219"/>
      <c r="Q126" s="219"/>
      <c r="R126" s="219"/>
      <c r="S126" s="219"/>
    </row>
    <row r="127" spans="1:19" ht="9">
      <c r="A127" s="219"/>
      <c r="O127" s="219"/>
      <c r="P127" s="219"/>
      <c r="Q127" s="219"/>
      <c r="R127" s="219"/>
      <c r="S127" s="219"/>
    </row>
    <row r="128" spans="1:19" ht="9">
      <c r="A128" s="219"/>
      <c r="O128" s="219"/>
      <c r="P128" s="219"/>
      <c r="Q128" s="219"/>
      <c r="R128" s="219"/>
      <c r="S128" s="219"/>
    </row>
    <row r="129" spans="1:19" ht="9">
      <c r="A129" s="219"/>
      <c r="O129" s="219"/>
      <c r="P129" s="219"/>
      <c r="Q129" s="219"/>
      <c r="R129" s="219"/>
      <c r="S129" s="219"/>
    </row>
    <row r="130" spans="1:19" ht="20.25">
      <c r="A130" s="219"/>
      <c r="B130" s="246"/>
      <c r="O130" s="219"/>
      <c r="P130" s="219"/>
      <c r="R130" s="219"/>
      <c r="S130" s="219"/>
    </row>
    <row r="131" ht="20.25">
      <c r="B131" s="246"/>
    </row>
    <row r="132" ht="20.25">
      <c r="B132" s="246"/>
    </row>
    <row r="133" ht="20.25">
      <c r="B133" s="246"/>
    </row>
    <row r="134" ht="20.25">
      <c r="B134" s="246"/>
    </row>
    <row r="135" ht="20.25">
      <c r="B135" s="246"/>
    </row>
    <row r="136" spans="2:14" s="248" customFormat="1" ht="20.25">
      <c r="B136" s="246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</row>
    <row r="137" spans="2:14" s="248" customFormat="1" ht="20.25">
      <c r="B137" s="246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</row>
    <row r="138" spans="2:14" s="248" customFormat="1" ht="20.25">
      <c r="B138" s="246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</row>
    <row r="139" spans="2:14" s="248" customFormat="1" ht="18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</row>
    <row r="140" spans="2:14" s="248" customFormat="1" ht="18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</row>
    <row r="141" spans="2:14" s="248" customFormat="1" ht="18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</row>
    <row r="142" spans="2:14" s="248" customFormat="1" ht="18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</row>
    <row r="143" spans="2:14" s="248" customFormat="1" ht="18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</row>
    <row r="144" spans="2:14" s="248" customFormat="1" ht="18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</row>
    <row r="145" spans="2:14" s="248" customFormat="1" ht="18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</row>
    <row r="146" spans="2:14" s="248" customFormat="1" ht="18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</row>
    <row r="147" spans="2:14" s="248" customFormat="1" ht="18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</row>
    <row r="148" spans="2:14" s="248" customFormat="1" ht="18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</row>
  </sheetData>
  <printOptions horizontalCentered="1" verticalCentered="1"/>
  <pageMargins left="0.2362204724409449" right="0.2362204724409449" top="0.3937007874015748" bottom="0.57" header="0.5118110236220472" footer="0.7874015748031497"/>
  <pageSetup fitToHeight="2" fitToWidth="2" horizontalDpi="600" verticalDpi="600" orientation="portrait" paperSize="9" r:id="rId1"/>
  <rowBreaks count="2" manualBreakCount="2">
    <brk id="59" max="65535" man="1"/>
    <brk id="10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Hansen</dc:creator>
  <cp:keywords/>
  <dc:description/>
  <cp:lastModifiedBy>Mads Seiersen</cp:lastModifiedBy>
  <cp:lastPrinted>2008-01-22T14:38:27Z</cp:lastPrinted>
  <dcterms:created xsi:type="dcterms:W3CDTF">1996-03-15T18:21:58Z</dcterms:created>
  <dcterms:modified xsi:type="dcterms:W3CDTF">2008-10-29T15:59:07Z</dcterms:modified>
  <cp:category/>
  <cp:version/>
  <cp:contentType/>
  <cp:contentStatus/>
</cp:coreProperties>
</file>